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7665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Rekapitulace!$G$25</definedName>
    <definedName name="Dodavka0">Položky!#REF!</definedName>
    <definedName name="HSV">Rekapitulace!$E$25</definedName>
    <definedName name="HSV0">Položky!#REF!</definedName>
    <definedName name="HZS">Rekapitulace!$I$25</definedName>
    <definedName name="HZS0">Položky!#REF!</definedName>
    <definedName name="JKSO">'Krycí list'!$F$4</definedName>
    <definedName name="MJ">'Krycí list'!$G$4</definedName>
    <definedName name="Mont">Rekapitulace!$H$25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Položky!$A$1:$G$145</definedName>
    <definedName name="_xlnm.Print_Area" localSheetId="1">Rekapitulace!$A$1:$I$32</definedName>
    <definedName name="PocetMJ">'Krycí list'!$G$7</definedName>
    <definedName name="Poznamka">'Krycí list'!$B$37</definedName>
    <definedName name="Projektant">'Krycí list'!$C$7</definedName>
    <definedName name="PSV">Rekapitulace!$F$25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Rekapitulace!$H$31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24519"/>
</workbook>
</file>

<file path=xl/calcChain.xml><?xml version="1.0" encoding="utf-8"?>
<calcChain xmlns="http://schemas.openxmlformats.org/spreadsheetml/2006/main">
  <c r="D14" i="1"/>
  <c r="BE143" i="3"/>
  <c r="BD143"/>
  <c r="BC143"/>
  <c r="BA143"/>
  <c r="BB143"/>
  <c r="BE141"/>
  <c r="BD141"/>
  <c r="BC141"/>
  <c r="BA141"/>
  <c r="BB141"/>
  <c r="BE131"/>
  <c r="BD131"/>
  <c r="BC131"/>
  <c r="BA131"/>
  <c r="BB131"/>
  <c r="BB145"/>
  <c r="B24" i="2"/>
  <c r="A24"/>
  <c r="BE145" i="3"/>
  <c r="I24" i="2" s="1"/>
  <c r="BD145" i="3"/>
  <c r="H24" i="2" s="1"/>
  <c r="BC145" i="3"/>
  <c r="G24" i="2" s="1"/>
  <c r="BA145" i="3"/>
  <c r="C145"/>
  <c r="BE126"/>
  <c r="BD126"/>
  <c r="BD129" s="1"/>
  <c r="H23" i="2" s="1"/>
  <c r="BC126" i="3"/>
  <c r="BA126"/>
  <c r="BA129" s="1"/>
  <c r="BB126"/>
  <c r="BB129"/>
  <c r="B23" i="2"/>
  <c r="A23"/>
  <c r="BE129" i="3"/>
  <c r="I23" i="2"/>
  <c r="BC129" i="3"/>
  <c r="G23" i="2"/>
  <c r="C129" i="3"/>
  <c r="BE122"/>
  <c r="BD122"/>
  <c r="BC122"/>
  <c r="BA122"/>
  <c r="BB122"/>
  <c r="BE120"/>
  <c r="BD120"/>
  <c r="BC120"/>
  <c r="BA120"/>
  <c r="BB120"/>
  <c r="BE117"/>
  <c r="BD117"/>
  <c r="BC117"/>
  <c r="BA117"/>
  <c r="BB117"/>
  <c r="BE115"/>
  <c r="BD115"/>
  <c r="BC115"/>
  <c r="BA115"/>
  <c r="BB115"/>
  <c r="BE114"/>
  <c r="BD114"/>
  <c r="BC114"/>
  <c r="BA114"/>
  <c r="BA124" s="1"/>
  <c r="BB114"/>
  <c r="BE113"/>
  <c r="BE124" s="1"/>
  <c r="I22" i="2" s="1"/>
  <c r="BD113" i="3"/>
  <c r="BD124"/>
  <c r="H22" i="2" s="1"/>
  <c r="BC113" i="3"/>
  <c r="BC124" s="1"/>
  <c r="G22" i="2" s="1"/>
  <c r="BA113" i="3"/>
  <c r="BB113"/>
  <c r="B22" i="2"/>
  <c r="A22"/>
  <c r="C124" i="3"/>
  <c r="BE110"/>
  <c r="BD110"/>
  <c r="BC110"/>
  <c r="BA110"/>
  <c r="BB110"/>
  <c r="BE108"/>
  <c r="BD108"/>
  <c r="BC108"/>
  <c r="BA108"/>
  <c r="BB108"/>
  <c r="BE106"/>
  <c r="BD106"/>
  <c r="BC106"/>
  <c r="BA106"/>
  <c r="BA111" s="1"/>
  <c r="BB106"/>
  <c r="BE104"/>
  <c r="BE111" s="1"/>
  <c r="I21" i="2" s="1"/>
  <c r="BD104" i="3"/>
  <c r="BD111"/>
  <c r="H21" i="2" s="1"/>
  <c r="BC104" i="3"/>
  <c r="BC111" s="1"/>
  <c r="G21" i="2" s="1"/>
  <c r="BA104" i="3"/>
  <c r="BB104"/>
  <c r="B21" i="2"/>
  <c r="A21"/>
  <c r="C111" i="3"/>
  <c r="BE100"/>
  <c r="BD100"/>
  <c r="BC100"/>
  <c r="BA100"/>
  <c r="BA102" s="1"/>
  <c r="BB100"/>
  <c r="BE98"/>
  <c r="BE102" s="1"/>
  <c r="I20" i="2" s="1"/>
  <c r="BD98" i="3"/>
  <c r="BD102"/>
  <c r="H20" i="2" s="1"/>
  <c r="BC98" i="3"/>
  <c r="BC102" s="1"/>
  <c r="G20" i="2" s="1"/>
  <c r="BA98" i="3"/>
  <c r="BB98"/>
  <c r="B20" i="2"/>
  <c r="A20"/>
  <c r="C102" i="3"/>
  <c r="BE95"/>
  <c r="BD95"/>
  <c r="BD96" s="1"/>
  <c r="H19" i="2" s="1"/>
  <c r="BC95" i="3"/>
  <c r="BA95"/>
  <c r="BA96" s="1"/>
  <c r="BB95"/>
  <c r="BB96"/>
  <c r="B19" i="2"/>
  <c r="A19"/>
  <c r="BE96" i="3"/>
  <c r="I19" i="2"/>
  <c r="BC96" i="3"/>
  <c r="G19" i="2"/>
  <c r="C96" i="3"/>
  <c r="BE92"/>
  <c r="BD92"/>
  <c r="BC92"/>
  <c r="BA92"/>
  <c r="BB92"/>
  <c r="BE91"/>
  <c r="BD91"/>
  <c r="BC91"/>
  <c r="BA91"/>
  <c r="BB91"/>
  <c r="BE90"/>
  <c r="BD90"/>
  <c r="BC90"/>
  <c r="BA90"/>
  <c r="BB90"/>
  <c r="BE89"/>
  <c r="BD89"/>
  <c r="BC89"/>
  <c r="BA89"/>
  <c r="BB89"/>
  <c r="BE87"/>
  <c r="BD87"/>
  <c r="BD93" s="1"/>
  <c r="H18" i="2" s="1"/>
  <c r="BC87" i="3"/>
  <c r="BA87"/>
  <c r="BB87"/>
  <c r="B18" i="2"/>
  <c r="A18"/>
  <c r="BE93" i="3"/>
  <c r="I18" i="2" s="1"/>
  <c r="BC93" i="3"/>
  <c r="G18" i="2" s="1"/>
  <c r="BA93" i="3"/>
  <c r="C93"/>
  <c r="BE84"/>
  <c r="BD84"/>
  <c r="BC84"/>
  <c r="BA84"/>
  <c r="BA85" s="1"/>
  <c r="BB84"/>
  <c r="BE82"/>
  <c r="BE85" s="1"/>
  <c r="I17" i="2" s="1"/>
  <c r="BD82" i="3"/>
  <c r="BD85"/>
  <c r="H17" i="2" s="1"/>
  <c r="BC82" i="3"/>
  <c r="BC85" s="1"/>
  <c r="G17" i="2" s="1"/>
  <c r="BA82" i="3"/>
  <c r="BB82"/>
  <c r="B17" i="2"/>
  <c r="A17"/>
  <c r="C85" i="3"/>
  <c r="BE78"/>
  <c r="BD78"/>
  <c r="BD80" s="1"/>
  <c r="H16" i="2" s="1"/>
  <c r="BC78" i="3"/>
  <c r="BB78"/>
  <c r="BB80" s="1"/>
  <c r="F16" i="2" s="1"/>
  <c r="BA78" i="3"/>
  <c r="BA80"/>
  <c r="B16" i="2"/>
  <c r="A16"/>
  <c r="BE80" i="3"/>
  <c r="I16" i="2"/>
  <c r="BC80" i="3"/>
  <c r="G16" i="2"/>
  <c r="C80" i="3"/>
  <c r="BE74"/>
  <c r="BD74"/>
  <c r="BC74"/>
  <c r="BB74"/>
  <c r="BA74"/>
  <c r="BE72"/>
  <c r="BD72"/>
  <c r="BC72"/>
  <c r="BB72"/>
  <c r="BA72"/>
  <c r="BE70"/>
  <c r="BD70"/>
  <c r="BC70"/>
  <c r="BB70"/>
  <c r="BA70"/>
  <c r="BE66"/>
  <c r="BD66"/>
  <c r="BC66"/>
  <c r="BB66"/>
  <c r="BA66"/>
  <c r="BE64"/>
  <c r="BD64"/>
  <c r="BC64"/>
  <c r="BB64"/>
  <c r="BA64"/>
  <c r="BE61"/>
  <c r="BD61"/>
  <c r="BC61"/>
  <c r="BB61"/>
  <c r="BA61"/>
  <c r="BE59"/>
  <c r="BD59"/>
  <c r="BD76"/>
  <c r="H15" i="2" s="1"/>
  <c r="BC59" i="3"/>
  <c r="BB59"/>
  <c r="BB76"/>
  <c r="F15" i="2" s="1"/>
  <c r="BA59" i="3"/>
  <c r="BA76" s="1"/>
  <c r="B15" i="2"/>
  <c r="A15"/>
  <c r="BE76" i="3"/>
  <c r="I15" i="2" s="1"/>
  <c r="BC76" i="3"/>
  <c r="G15" i="2" s="1"/>
  <c r="C76" i="3"/>
  <c r="BE54"/>
  <c r="BD54"/>
  <c r="BC54"/>
  <c r="BB54"/>
  <c r="BA54"/>
  <c r="BE53"/>
  <c r="BD53"/>
  <c r="BC53"/>
  <c r="BB53"/>
  <c r="BA53"/>
  <c r="BE51"/>
  <c r="BD51"/>
  <c r="BC51"/>
  <c r="BB51"/>
  <c r="BA51"/>
  <c r="BE46"/>
  <c r="BE57" s="1"/>
  <c r="I14" i="2" s="1"/>
  <c r="BD46" i="3"/>
  <c r="BC46"/>
  <c r="BC57" s="1"/>
  <c r="G14" i="2" s="1"/>
  <c r="BB46" i="3"/>
  <c r="BA46"/>
  <c r="BE43"/>
  <c r="BD43"/>
  <c r="BD57" s="1"/>
  <c r="H14" i="2" s="1"/>
  <c r="BC43" i="3"/>
  <c r="BB43"/>
  <c r="BB57" s="1"/>
  <c r="F14" i="2" s="1"/>
  <c r="BA43" i="3"/>
  <c r="BA57"/>
  <c r="B14" i="2"/>
  <c r="A14"/>
  <c r="C57" i="3"/>
  <c r="BE38"/>
  <c r="BD38"/>
  <c r="BD41"/>
  <c r="H13" i="2" s="1"/>
  <c r="BC38" i="3"/>
  <c r="BB38"/>
  <c r="BB41"/>
  <c r="F13" i="2" s="1"/>
  <c r="BA38" i="3"/>
  <c r="BA41" s="1"/>
  <c r="B13" i="2"/>
  <c r="A13"/>
  <c r="BE41" i="3"/>
  <c r="I13" i="2" s="1"/>
  <c r="BC41" i="3"/>
  <c r="G13" i="2" s="1"/>
  <c r="C41" i="3"/>
  <c r="BE34"/>
  <c r="BD34"/>
  <c r="BD36" s="1"/>
  <c r="H12" i="2" s="1"/>
  <c r="BC34" i="3"/>
  <c r="BB34"/>
  <c r="BB36" s="1"/>
  <c r="F12" i="2" s="1"/>
  <c r="BA34" i="3"/>
  <c r="BA36"/>
  <c r="B12" i="2"/>
  <c r="A12"/>
  <c r="BE36" i="3"/>
  <c r="I12" i="2"/>
  <c r="BC36" i="3"/>
  <c r="G12" i="2"/>
  <c r="C36" i="3"/>
  <c r="BE29"/>
  <c r="BD29"/>
  <c r="BD32"/>
  <c r="H11" i="2" s="1"/>
  <c r="BC29" i="3"/>
  <c r="BB29"/>
  <c r="BB32"/>
  <c r="F11" i="2" s="1"/>
  <c r="BA29" i="3"/>
  <c r="BA32" s="1"/>
  <c r="B11" i="2"/>
  <c r="A11"/>
  <c r="BE32" i="3"/>
  <c r="I11" i="2" s="1"/>
  <c r="BC32" i="3"/>
  <c r="G11" i="2" s="1"/>
  <c r="C32" i="3"/>
  <c r="BE25"/>
  <c r="BD25"/>
  <c r="BD27" s="1"/>
  <c r="H10" i="2" s="1"/>
  <c r="BC25" i="3"/>
  <c r="BB25"/>
  <c r="BB27" s="1"/>
  <c r="F10" i="2" s="1"/>
  <c r="BA25" i="3"/>
  <c r="BA27"/>
  <c r="B10" i="2"/>
  <c r="A10"/>
  <c r="BE27" i="3"/>
  <c r="I10" i="2"/>
  <c r="BC27" i="3"/>
  <c r="G10" i="2"/>
  <c r="C27" i="3"/>
  <c r="BE20"/>
  <c r="BD20"/>
  <c r="BD23"/>
  <c r="H9" i="2" s="1"/>
  <c r="BC20" i="3"/>
  <c r="BB20"/>
  <c r="BB23"/>
  <c r="F9" i="2" s="1"/>
  <c r="BA20" i="3"/>
  <c r="BA23" s="1"/>
  <c r="B9" i="2"/>
  <c r="A9"/>
  <c r="BE23" i="3"/>
  <c r="I9" i="2" s="1"/>
  <c r="BC23" i="3"/>
  <c r="G9" i="2" s="1"/>
  <c r="C23" i="3"/>
  <c r="BE16"/>
  <c r="BD16"/>
  <c r="BC16"/>
  <c r="BB16"/>
  <c r="BA16"/>
  <c r="BE13"/>
  <c r="BD13"/>
  <c r="BD18"/>
  <c r="H8" i="2" s="1"/>
  <c r="BC13" i="3"/>
  <c r="BB13"/>
  <c r="BB18"/>
  <c r="F8" i="2" s="1"/>
  <c r="BA13" i="3"/>
  <c r="BA18" s="1"/>
  <c r="B8" i="2"/>
  <c r="A8"/>
  <c r="BE18" i="3"/>
  <c r="I8" i="2" s="1"/>
  <c r="BC18" i="3"/>
  <c r="G8" i="2" s="1"/>
  <c r="C18" i="3"/>
  <c r="BE8"/>
  <c r="BD8"/>
  <c r="BD11" s="1"/>
  <c r="H7" i="2" s="1"/>
  <c r="BC8" i="3"/>
  <c r="BC11" s="1"/>
  <c r="G7" i="2" s="1"/>
  <c r="BB8" i="3"/>
  <c r="BB11"/>
  <c r="F7" i="2" s="1"/>
  <c r="BA8" i="3"/>
  <c r="BA11" s="1"/>
  <c r="B7" i="2"/>
  <c r="A7"/>
  <c r="BE11" i="3"/>
  <c r="I7" i="2" s="1"/>
  <c r="C11" i="3"/>
  <c r="C4"/>
  <c r="F3"/>
  <c r="C3"/>
  <c r="C2" i="2"/>
  <c r="C1"/>
  <c r="G8" i="1"/>
  <c r="BB85" i="3"/>
  <c r="BB93"/>
  <c r="BB102"/>
  <c r="BB111"/>
  <c r="BB124"/>
  <c r="G30" i="2"/>
  <c r="G14" i="1"/>
  <c r="H31" i="2"/>
  <c r="G22" i="1" s="1"/>
  <c r="G21" l="1"/>
  <c r="H25" i="2"/>
  <c r="I25"/>
  <c r="G25"/>
</calcChain>
</file>

<file path=xl/sharedStrings.xml><?xml version="1.0" encoding="utf-8"?>
<sst xmlns="http://schemas.openxmlformats.org/spreadsheetml/2006/main" count="393" uniqueCount="233">
  <si>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</si>
  <si>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</si>
  <si>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</si>
  <si>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</si>
  <si>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</si>
  <si>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</si>
  <si>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</si>
  <si>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</si>
  <si>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</si>
  <si>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</si>
  <si>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</si>
  <si>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</si>
  <si>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</si>
  <si>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</si>
  <si>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</si>
  <si>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</si>
  <si>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</si>
  <si>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</si>
  <si>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</si>
  <si>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</si>
  <si>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</si>
  <si>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</si>
  <si>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</si>
  <si>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</si>
  <si>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</si>
  <si>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</si>
  <si>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</si>
  <si>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</si>
  <si>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</si>
  <si>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</si>
  <si>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</si>
  <si>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</si>
  <si>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</si>
  <si>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</si>
  <si>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</si>
  <si>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</si>
  <si>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</si>
  <si>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</si>
  <si>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</si>
  <si>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</si>
  <si>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</si>
  <si>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</si>
  <si>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</si>
  <si>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</si>
  <si>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</si>
  <si>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</si>
  <si>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</si>
  <si>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</si>
  <si>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</si>
  <si>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</si>
  <si>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</si>
  <si>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</si>
  <si>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</si>
  <si>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</si>
  <si>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</si>
  <si>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</si>
  <si>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</si>
  <si>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</si>
  <si>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</si>
  <si>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</si>
  <si>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</si>
  <si>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</si>
  <si>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</si>
  <si>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</si>
  <si>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</si>
  <si>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</si>
  <si>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</si>
  <si>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</si>
  <si>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Sanace podlahy</t>
  </si>
  <si>
    <t>Mateřská škola</t>
  </si>
  <si>
    <t>3</t>
  </si>
  <si>
    <t>Svislé a kompletní konstrukce</t>
  </si>
  <si>
    <t>388 12-9720</t>
  </si>
  <si>
    <t>Montáž krycích desek kanálů zpětná montáž</t>
  </si>
  <si>
    <t>;orientačně</t>
  </si>
  <si>
    <t>6</t>
  </si>
  <si>
    <t>Úpravy povrchu,podlahy</t>
  </si>
  <si>
    <t>216 90-4112.R</t>
  </si>
  <si>
    <t>Očištění tlakovou vodou po bourání srovnatelná položka</t>
  </si>
  <si>
    <t>m2</t>
  </si>
  <si>
    <t>;m.č.3,4,9,10,13,14,15,16</t>
  </si>
  <si>
    <t>44+59+8,50+8,0+20,40+6,37+6,56+12,50</t>
  </si>
  <si>
    <t>216 90-4391.R</t>
  </si>
  <si>
    <t xml:space="preserve">Příplatek za ruční dočištění ocelovými kartáči </t>
  </si>
  <si>
    <t>165,33</t>
  </si>
  <si>
    <t>61</t>
  </si>
  <si>
    <t>Upravy povrchů vnitřní</t>
  </si>
  <si>
    <t>612 10-0033.RAA</t>
  </si>
  <si>
    <t>Oprava omítek stěn vnitřních vápenocem. štukových po demontáži dřev,obkladů</t>
  </si>
  <si>
    <t>(10,50+6,40+3,20+0,70+3,20+3,60+2,85+2,95)*1,50</t>
  </si>
  <si>
    <t>62</t>
  </si>
  <si>
    <t>Upravy povrchů vnější</t>
  </si>
  <si>
    <t>622 90-3111.R</t>
  </si>
  <si>
    <t xml:space="preserve">Očištění podlah před opravou, ručně </t>
  </si>
  <si>
    <t>63</t>
  </si>
  <si>
    <t>Podlahy a podlahové konstrukce</t>
  </si>
  <si>
    <t>631 32-0021.RAA</t>
  </si>
  <si>
    <t>Mazanina vyztužená sítí, beton C 12/15, tl. 8 cm vyztužená sítí - drát 5,0 oka 100/100 mm</t>
  </si>
  <si>
    <t>;nová podlaha</t>
  </si>
  <si>
    <t>165,33*0,063</t>
  </si>
  <si>
    <t>93</t>
  </si>
  <si>
    <t>Dokončovací práce inž.staveb</t>
  </si>
  <si>
    <t>938 90-8411.R00</t>
  </si>
  <si>
    <t xml:space="preserve">Očištění povrchu krytu saponátovým roztokem </t>
  </si>
  <si>
    <t>95</t>
  </si>
  <si>
    <t>Dokončovací kce na pozem.stav.</t>
  </si>
  <si>
    <t>952 90-1111.R00</t>
  </si>
  <si>
    <t xml:space="preserve">Vyčištění budov o výšce podlaží do 4 m </t>
  </si>
  <si>
    <t>96</t>
  </si>
  <si>
    <t>Bourání konstrukcí</t>
  </si>
  <si>
    <t>965 08-1713.R00</t>
  </si>
  <si>
    <t xml:space="preserve">Bourání dlaždic keramických tl. 1 cm, nad 1 m2 </t>
  </si>
  <si>
    <t>;mč13-16</t>
  </si>
  <si>
    <t>20,40+6,37+6,56+12,50</t>
  </si>
  <si>
    <t>965 20-0013.RA0</t>
  </si>
  <si>
    <t>Bourání mazanin betonových s potěrem nebo teracem pod dlažbou</t>
  </si>
  <si>
    <t>m3</t>
  </si>
  <si>
    <t>;bet.mazanina (koberec,PVC)</t>
  </si>
  <si>
    <t>(44+56+8,50+8,0)*0,062</t>
  </si>
  <si>
    <t>;dtto dlažba</t>
  </si>
  <si>
    <t>45,83*0,062</t>
  </si>
  <si>
    <t>965 20-0012.RA0</t>
  </si>
  <si>
    <t xml:space="preserve">Bourání mazanin betonových podkladních </t>
  </si>
  <si>
    <t>165,33*0,15</t>
  </si>
  <si>
    <t>963 01-5111.R00</t>
  </si>
  <si>
    <t>Demontáž prefabrikovaných krycích desek 0,06 t orientačně</t>
  </si>
  <si>
    <t>kus</t>
  </si>
  <si>
    <t>965 04-1341.R</t>
  </si>
  <si>
    <t xml:space="preserve">Bourání desek pilinobeton </t>
  </si>
  <si>
    <t>165,33*0,04</t>
  </si>
  <si>
    <t>97</t>
  </si>
  <si>
    <t>Prorážení otvorů</t>
  </si>
  <si>
    <t>978 07-1261.R00</t>
  </si>
  <si>
    <t>Odsekání  izolace lepenk. vodor. nad 1 m2 A400H+Np</t>
  </si>
  <si>
    <t>979 08-4212.R00</t>
  </si>
  <si>
    <t xml:space="preserve">Vodorovná doprava vybour. hmot po suchu do 50 m </t>
  </si>
  <si>
    <t>t</t>
  </si>
  <si>
    <t>;kryt kanálu na meziskládku a zpět</t>
  </si>
  <si>
    <t>0,50*2</t>
  </si>
  <si>
    <t>979 08-2113.R00</t>
  </si>
  <si>
    <t xml:space="preserve">Vodorovná doprava suti po suchu do 1000 m </t>
  </si>
  <si>
    <t>55,69+12,07</t>
  </si>
  <si>
    <t>979 08-2119.R00</t>
  </si>
  <si>
    <t xml:space="preserve">Příplatek k přesunu suti za každých dalších 1000 m </t>
  </si>
  <si>
    <t>;skládka Technických služeb Kbely orientačně</t>
  </si>
  <si>
    <t>67,76</t>
  </si>
  <si>
    <t>979 08-7112.R00</t>
  </si>
  <si>
    <t xml:space="preserve">Nakládání suti na dopravní prostředky </t>
  </si>
  <si>
    <t>979 99-0107.R00</t>
  </si>
  <si>
    <t xml:space="preserve">Poplatek za skládku suti orientačně </t>
  </si>
  <si>
    <t>979 09-3111.R00</t>
  </si>
  <si>
    <t xml:space="preserve">Uložení suti na skládku bez zhutnění </t>
  </si>
  <si>
    <t>99</t>
  </si>
  <si>
    <t>Staveništní přesun hmot</t>
  </si>
  <si>
    <t>999 28-1111.R00</t>
  </si>
  <si>
    <t xml:space="preserve">Přesun hmot pro opravy a údržbu do výšky 25 m </t>
  </si>
  <si>
    <t>3,45</t>
  </si>
  <si>
    <t>711</t>
  </si>
  <si>
    <t>Izolace proti vodě</t>
  </si>
  <si>
    <t>711 14-1559.RY2</t>
  </si>
  <si>
    <t>Izolace proti vlhk. vodorovná pásy přitavením 1 vrstva - včetně dod. Glastek 40 special mineral</t>
  </si>
  <si>
    <t>998 71-1201.R00</t>
  </si>
  <si>
    <t xml:space="preserve">Přesun hmot pro izolace proti vodě, výšky do 6 m </t>
  </si>
  <si>
    <t>713</t>
  </si>
  <si>
    <t>Izolace tepelné</t>
  </si>
  <si>
    <t>713 10-0823.R00</t>
  </si>
  <si>
    <t xml:space="preserve">Odstr. tepelné izolace, Fibrex 1str. tl. 40 mm </t>
  </si>
  <si>
    <t>281,25</t>
  </si>
  <si>
    <t>713 12-1121.R00</t>
  </si>
  <si>
    <t xml:space="preserve">Izolace tepelná podlah na sucho, dvouvrstvá </t>
  </si>
  <si>
    <t>283-75837</t>
  </si>
  <si>
    <t xml:space="preserve">Deska z lehč. polystyrénu 1000x500x90 mm EPS 70 Z </t>
  </si>
  <si>
    <t>713 19-1100.RT9</t>
  </si>
  <si>
    <t>Položení izolační fólie včetně dodávky fólie PE</t>
  </si>
  <si>
    <t>998 71-3201.R00</t>
  </si>
  <si>
    <t xml:space="preserve">Přesun hmot pro izolace tepelné, výšky do 6 m </t>
  </si>
  <si>
    <t>722</t>
  </si>
  <si>
    <t>Vnitřní vodovod</t>
  </si>
  <si>
    <t>722 20-0004.RAB</t>
  </si>
  <si>
    <t>Trubní rozvody v podlaze, demontáž, nové a ochrana potrubí skruží Mirelon</t>
  </si>
  <si>
    <t>m</t>
  </si>
  <si>
    <t>766</t>
  </si>
  <si>
    <t>Konstrukce truhlářské</t>
  </si>
  <si>
    <t>766 90-0010.RAB</t>
  </si>
  <si>
    <t xml:space="preserve">Demontáž obložení stěn </t>
  </si>
  <si>
    <t>50,10</t>
  </si>
  <si>
    <t>766 41-1822.R00</t>
  </si>
  <si>
    <t xml:space="preserve">Demontáž podkladových roštů obložení stěn </t>
  </si>
  <si>
    <t>771</t>
  </si>
  <si>
    <t>Podlahy z dlaždic a obklady</t>
  </si>
  <si>
    <t>771 10-0010.RAA</t>
  </si>
  <si>
    <t>Vyrovnání podk.samoniv.hmotou Planolit 315 inter. nivelační hmota tl. 3 mm, penetrace</t>
  </si>
  <si>
    <t>45,83</t>
  </si>
  <si>
    <t>771 57-0012.RAI</t>
  </si>
  <si>
    <t>Dlažba z dlaždic keramických 20 x 20 cm do tmele, dlažba ve specifikaci</t>
  </si>
  <si>
    <t>597-64202</t>
  </si>
  <si>
    <t xml:space="preserve">Dlažba Taurus, Beige apod. 200x200 mm </t>
  </si>
  <si>
    <t>998 77-1201.R00</t>
  </si>
  <si>
    <t xml:space="preserve">Přesun hmot pro podlahy z dlaždic, výšky do 6 m </t>
  </si>
  <si>
    <t>776</t>
  </si>
  <si>
    <t>Podlahy povlakové</t>
  </si>
  <si>
    <t>776 51-1820.R00</t>
  </si>
  <si>
    <t xml:space="preserve">Odstranění PVC podlah lepených s podložkou </t>
  </si>
  <si>
    <t>44+8,50+8,0</t>
  </si>
  <si>
    <t>776 55-1830.R00</t>
  </si>
  <si>
    <t xml:space="preserve">Sejmutí povlaků volně položených </t>
  </si>
  <si>
    <t>;koberec</t>
  </si>
  <si>
    <t>783</t>
  </si>
  <si>
    <t>Nátěry</t>
  </si>
  <si>
    <t>783 95-0010.RAB</t>
  </si>
  <si>
    <t>Oprava nátěrů kovových konstrukcí syntet. lakem opálení, odmaštění, 1x krycí + 1x email</t>
  </si>
  <si>
    <t>784</t>
  </si>
  <si>
    <t>Malby</t>
  </si>
  <si>
    <t>784 45-0010.RAB</t>
  </si>
  <si>
    <t>Malba z malíř. směsí jednobarevná s bílým stropem dvojnásobná Primalex</t>
  </si>
  <si>
    <t>;strop</t>
  </si>
  <si>
    <t>;stěny</t>
  </si>
  <si>
    <t>(18,25+5,65+2,95+2,85+3,6+3,20+3,20+5,65+1,0)*3,0</t>
  </si>
  <si>
    <t>(3,20+2,90)*2*3,0</t>
  </si>
  <si>
    <t>(3,85+1,75)*2*3,0</t>
  </si>
  <si>
    <t>(4,70+1,40)*2*3,0</t>
  </si>
  <si>
    <t>(7,35+2,90)*2*3,0</t>
  </si>
  <si>
    <t>784 40-2801.R00</t>
  </si>
  <si>
    <t xml:space="preserve">Odstranění malby oškrábáním v místnosti H do 3,8 m </t>
  </si>
  <si>
    <t>472,68</t>
  </si>
  <si>
    <t>784 40-3801.R00</t>
  </si>
  <si>
    <t xml:space="preserve">Odstranění maleb omytím v místnosti H do 3,8 m </t>
  </si>
  <si>
    <t>Individuální mimostaveništní doprava 6%</t>
  </si>
  <si>
    <t>Čakovice Něvská</t>
  </si>
  <si>
    <t>Jan Tříska</t>
  </si>
  <si>
    <t>Městská část Čakovice</t>
  </si>
  <si>
    <t>Lepier</t>
  </si>
  <si>
    <t>IV/2018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</si>
</sst>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#,##0\ &quot;Kč&quot;"/>
    <numFmt numFmtId="166" formatCode="0.0"/>
  </numFmts>
  <fonts count="23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2"/>
      <name val="Arial CE"/>
      <family val="2"/>
      <charset val="238"/>
    </font>
    <font>
      <sz val="10"/>
      <color indexed="9"/>
      <name val="Arial CE"/>
    </font>
    <font>
      <i/>
      <sz val="8"/>
      <name val="Arial CE"/>
      <family val="2"/>
      <charset val="238"/>
    </font>
    <font>
      <i/>
      <sz val="9"/>
      <name val="Arial CE"/>
    </font>
    <font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9" fillId="0" borderId="0"/>
  </cellStyleXfs>
  <cellXfs count="20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5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7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6" fillId="0" borderId="34" xfId="0" applyFont="1" applyFill="1" applyBorder="1"/>
    <xf numFmtId="0" fontId="6" fillId="0" borderId="35" xfId="0" applyFont="1" applyFill="1" applyBorder="1"/>
    <xf numFmtId="0" fontId="6" fillId="0" borderId="38" xfId="0" applyFont="1" applyFill="1" applyBorder="1"/>
    <xf numFmtId="165" fontId="6" fillId="0" borderId="35" xfId="0" applyNumberFormat="1" applyFont="1" applyFill="1" applyBorder="1"/>
    <xf numFmtId="0" fontId="6" fillId="0" borderId="39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0" xfId="1" applyFont="1" applyBorder="1"/>
    <xf numFmtId="0" fontId="9" fillId="0" borderId="40" xfId="1" applyBorder="1"/>
    <xf numFmtId="0" fontId="9" fillId="0" borderId="40" xfId="1" applyBorder="1" applyAlignment="1">
      <alignment horizontal="right"/>
    </xf>
    <xf numFmtId="0" fontId="9" fillId="0" borderId="40" xfId="1" applyFont="1" applyBorder="1"/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3" fillId="0" borderId="42" xfId="1" applyFont="1" applyBorder="1"/>
    <xf numFmtId="0" fontId="9" fillId="0" borderId="42" xfId="1" applyBorder="1"/>
    <xf numFmtId="0" fontId="9" fillId="0" borderId="42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1" xfId="0" applyNumberFormat="1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0" fontId="5" fillId="0" borderId="43" xfId="0" applyFont="1" applyFill="1" applyBorder="1"/>
    <xf numFmtId="0" fontId="5" fillId="0" borderId="44" xfId="0" applyFont="1" applyFill="1" applyBorder="1"/>
    <xf numFmtId="0" fontId="5" fillId="0" borderId="45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1" xfId="0" applyFont="1" applyFill="1" applyBorder="1"/>
    <xf numFmtId="3" fontId="5" fillId="0" borderId="23" xfId="0" applyNumberFormat="1" applyFont="1" applyFill="1" applyBorder="1"/>
    <xf numFmtId="3" fontId="5" fillId="0" borderId="43" xfId="0" applyNumberFormat="1" applyFont="1" applyFill="1" applyBorder="1"/>
    <xf numFmtId="3" fontId="5" fillId="0" borderId="44" xfId="0" applyNumberFormat="1" applyFont="1" applyFill="1" applyBorder="1"/>
    <xf numFmtId="3" fontId="5" fillId="0" borderId="45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27" xfId="0" applyFont="1" applyFill="1" applyBorder="1"/>
    <xf numFmtId="0" fontId="11" fillId="0" borderId="28" xfId="0" applyFont="1" applyFill="1" applyBorder="1"/>
    <xf numFmtId="0" fontId="0" fillId="0" borderId="46" xfId="0" applyFill="1" applyBorder="1"/>
    <xf numFmtId="0" fontId="11" fillId="0" borderId="47" xfId="0" applyFont="1" applyFill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11" fillId="0" borderId="29" xfId="0" applyFont="1" applyFill="1" applyBorder="1" applyAlignment="1">
      <alignment horizontal="center"/>
    </xf>
    <xf numFmtId="4" fontId="12" fillId="0" borderId="28" xfId="0" applyNumberFormat="1" applyFont="1" applyFill="1" applyBorder="1" applyAlignment="1">
      <alignment horizontal="right"/>
    </xf>
    <xf numFmtId="4" fontId="12" fillId="0" borderId="46" xfId="0" applyNumberFormat="1" applyFont="1" applyFill="1" applyBorder="1" applyAlignment="1">
      <alignment horizontal="right"/>
    </xf>
    <xf numFmtId="0" fontId="7" fillId="0" borderId="32" xfId="0" applyFont="1" applyFill="1" applyBorder="1"/>
    <xf numFmtId="0" fontId="7" fillId="0" borderId="25" xfId="0" applyFont="1" applyFill="1" applyBorder="1"/>
    <xf numFmtId="0" fontId="7" fillId="0" borderId="48" xfId="0" applyFont="1" applyFill="1" applyBorder="1"/>
    <xf numFmtId="3" fontId="7" fillId="0" borderId="31" xfId="0" applyNumberFormat="1" applyFont="1" applyFill="1" applyBorder="1" applyAlignment="1">
      <alignment horizontal="right"/>
    </xf>
    <xf numFmtId="166" fontId="7" fillId="0" borderId="49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5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0" xfId="1" applyFont="1" applyFill="1" applyBorder="1"/>
    <xf numFmtId="0" fontId="9" fillId="0" borderId="40" xfId="1" applyFill="1" applyBorder="1"/>
    <xf numFmtId="0" fontId="10" fillId="0" borderId="40" xfId="1" applyFont="1" applyFill="1" applyBorder="1" applyAlignment="1">
      <alignment horizontal="right"/>
    </xf>
    <xf numFmtId="0" fontId="9" fillId="0" borderId="40" xfId="1" applyFill="1" applyBorder="1" applyAlignment="1">
      <alignment horizontal="left"/>
    </xf>
    <xf numFmtId="0" fontId="9" fillId="0" borderId="41" xfId="1" applyFill="1" applyBorder="1"/>
    <xf numFmtId="0" fontId="3" fillId="0" borderId="42" xfId="1" applyFont="1" applyFill="1" applyBorder="1"/>
    <xf numFmtId="0" fontId="9" fillId="0" borderId="42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49" xfId="1" applyNumberFormat="1" applyFont="1" applyFill="1" applyBorder="1"/>
    <xf numFmtId="0" fontId="4" fillId="0" borderId="30" xfId="1" applyFont="1" applyFill="1" applyBorder="1" applyAlignment="1">
      <alignment horizontal="center"/>
    </xf>
    <xf numFmtId="0" fontId="4" fillId="0" borderId="30" xfId="1" applyNumberFormat="1" applyFont="1" applyFill="1" applyBorder="1" applyAlignment="1">
      <alignment horizontal="center"/>
    </xf>
    <xf numFmtId="0" fontId="4" fillId="0" borderId="49" xfId="1" applyFont="1" applyFill="1" applyBorder="1" applyAlignment="1">
      <alignment horizontal="center"/>
    </xf>
    <xf numFmtId="0" fontId="5" fillId="0" borderId="52" xfId="1" applyFont="1" applyFill="1" applyBorder="1" applyAlignment="1">
      <alignment horizontal="center"/>
    </xf>
    <xf numFmtId="49" fontId="5" fillId="0" borderId="52" xfId="1" applyNumberFormat="1" applyFont="1" applyFill="1" applyBorder="1" applyAlignment="1">
      <alignment horizontal="left"/>
    </xf>
    <xf numFmtId="0" fontId="5" fillId="0" borderId="52" xfId="1" applyFont="1" applyFill="1" applyBorder="1"/>
    <xf numFmtId="0" fontId="9" fillId="0" borderId="52" xfId="1" applyFill="1" applyBorder="1" applyAlignment="1">
      <alignment horizontal="center"/>
    </xf>
    <xf numFmtId="0" fontId="9" fillId="0" borderId="52" xfId="1" applyNumberFormat="1" applyFill="1" applyBorder="1" applyAlignment="1">
      <alignment horizontal="right"/>
    </xf>
    <xf numFmtId="0" fontId="9" fillId="0" borderId="52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2" xfId="1" applyFont="1" applyFill="1" applyBorder="1" applyAlignment="1">
      <alignment horizontal="center"/>
    </xf>
    <xf numFmtId="49" fontId="8" fillId="0" borderId="52" xfId="1" applyNumberFormat="1" applyFont="1" applyFill="1" applyBorder="1" applyAlignment="1">
      <alignment horizontal="left"/>
    </xf>
    <xf numFmtId="0" fontId="8" fillId="0" borderId="52" xfId="1" applyFont="1" applyFill="1" applyBorder="1" applyAlignment="1">
      <alignment wrapText="1"/>
    </xf>
    <xf numFmtId="49" fontId="17" fillId="0" borderId="52" xfId="1" applyNumberFormat="1" applyFont="1" applyFill="1" applyBorder="1" applyAlignment="1">
      <alignment horizontal="center" shrinkToFit="1"/>
    </xf>
    <xf numFmtId="4" fontId="17" fillId="0" borderId="52" xfId="1" applyNumberFormat="1" applyFont="1" applyFill="1" applyBorder="1" applyAlignment="1">
      <alignment horizontal="right"/>
    </xf>
    <xf numFmtId="4" fontId="17" fillId="0" borderId="52" xfId="1" applyNumberFormat="1" applyFont="1" applyFill="1" applyBorder="1"/>
    <xf numFmtId="0" fontId="10" fillId="0" borderId="52" xfId="1" applyFont="1" applyFill="1" applyBorder="1" applyAlignment="1">
      <alignment horizontal="center"/>
    </xf>
    <xf numFmtId="49" fontId="10" fillId="0" borderId="52" xfId="1" applyNumberFormat="1" applyFont="1" applyFill="1" applyBorder="1" applyAlignment="1">
      <alignment horizontal="left"/>
    </xf>
    <xf numFmtId="4" fontId="18" fillId="0" borderId="52" xfId="1" applyNumberFormat="1" applyFont="1" applyFill="1" applyBorder="1" applyAlignment="1">
      <alignment horizontal="right" wrapText="1"/>
    </xf>
    <xf numFmtId="0" fontId="18" fillId="0" borderId="52" xfId="1" applyFont="1" applyFill="1" applyBorder="1" applyAlignment="1">
      <alignment horizontal="left" wrapText="1"/>
    </xf>
    <xf numFmtId="0" fontId="18" fillId="0" borderId="52" xfId="0" applyFont="1" applyFill="1" applyBorder="1" applyAlignment="1">
      <alignment horizontal="right"/>
    </xf>
    <xf numFmtId="0" fontId="19" fillId="0" borderId="0" xfId="1" applyFont="1"/>
    <xf numFmtId="0" fontId="9" fillId="0" borderId="53" xfId="1" applyFill="1" applyBorder="1" applyAlignment="1">
      <alignment horizontal="center"/>
    </xf>
    <xf numFmtId="49" fontId="3" fillId="0" borderId="53" xfId="1" applyNumberFormat="1" applyFont="1" applyFill="1" applyBorder="1" applyAlignment="1">
      <alignment horizontal="left"/>
    </xf>
    <xf numFmtId="0" fontId="3" fillId="0" borderId="53" xfId="1" applyFont="1" applyFill="1" applyBorder="1"/>
    <xf numFmtId="4" fontId="9" fillId="0" borderId="53" xfId="1" applyNumberFormat="1" applyFill="1" applyBorder="1" applyAlignment="1">
      <alignment horizontal="right"/>
    </xf>
    <xf numFmtId="4" fontId="5" fillId="0" borderId="53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20" fillId="0" borderId="0" xfId="1" applyFont="1" applyAlignment="1"/>
    <xf numFmtId="0" fontId="9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2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56" xfId="1" applyFont="1" applyBorder="1" applyAlignment="1">
      <alignment horizontal="center"/>
    </xf>
    <xf numFmtId="0" fontId="9" fillId="0" borderId="57" xfId="1" applyFont="1" applyBorder="1" applyAlignment="1">
      <alignment horizontal="center"/>
    </xf>
    <xf numFmtId="0" fontId="9" fillId="0" borderId="58" xfId="1" applyFont="1" applyBorder="1" applyAlignment="1">
      <alignment horizontal="center"/>
    </xf>
    <xf numFmtId="0" fontId="9" fillId="0" borderId="59" xfId="1" applyFont="1" applyBorder="1" applyAlignment="1">
      <alignment horizontal="center"/>
    </xf>
    <xf numFmtId="0" fontId="9" fillId="0" borderId="42" xfId="1" applyFont="1" applyBorder="1" applyAlignment="1">
      <alignment horizontal="left"/>
    </xf>
    <xf numFmtId="0" fontId="9" fillId="0" borderId="60" xfId="1" applyFont="1" applyBorder="1" applyAlignment="1">
      <alignment horizontal="left"/>
    </xf>
    <xf numFmtId="3" fontId="5" fillId="0" borderId="35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3" fillId="0" borderId="0" xfId="1" applyFont="1" applyAlignment="1">
      <alignment horizontal="center"/>
    </xf>
    <xf numFmtId="0" fontId="9" fillId="0" borderId="56" xfId="1" applyFont="1" applyFill="1" applyBorder="1" applyAlignment="1">
      <alignment horizontal="center"/>
    </xf>
    <xf numFmtId="0" fontId="9" fillId="0" borderId="57" xfId="1" applyFont="1" applyFill="1" applyBorder="1" applyAlignment="1">
      <alignment horizontal="center"/>
    </xf>
    <xf numFmtId="49" fontId="9" fillId="0" borderId="58" xfId="1" applyNumberFormat="1" applyFont="1" applyFill="1" applyBorder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9" fillId="0" borderId="42" xfId="1" applyFill="1" applyBorder="1" applyAlignment="1">
      <alignment horizontal="center" shrinkToFit="1"/>
    </xf>
    <xf numFmtId="0" fontId="9" fillId="0" borderId="60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>
      <selection activeCell="F30" sqref="F30:F35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/>
    <row r="3" spans="1:5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>
      <c r="A4" s="7"/>
      <c r="B4" s="8"/>
      <c r="C4" s="9" t="s">
        <v>69</v>
      </c>
      <c r="D4" s="10" t="s">
        <v>228</v>
      </c>
      <c r="E4" s="10"/>
      <c r="F4" s="11"/>
      <c r="G4" s="12"/>
    </row>
    <row r="5" spans="1:5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>
      <c r="A6" s="7"/>
      <c r="B6" s="8"/>
      <c r="C6" s="9" t="s">
        <v>68</v>
      </c>
      <c r="D6" s="10"/>
      <c r="E6" s="10"/>
      <c r="F6" s="18"/>
      <c r="G6" s="12"/>
    </row>
    <row r="7" spans="1:57">
      <c r="A7" s="13" t="s">
        <v>8</v>
      </c>
      <c r="B7" s="15"/>
      <c r="C7" s="182" t="s">
        <v>229</v>
      </c>
      <c r="D7" s="183"/>
      <c r="E7" s="19" t="s">
        <v>9</v>
      </c>
      <c r="F7" s="20"/>
      <c r="G7" s="21">
        <v>0</v>
      </c>
      <c r="H7" s="22"/>
      <c r="I7" s="22"/>
    </row>
    <row r="8" spans="1:57">
      <c r="A8" s="13" t="s">
        <v>10</v>
      </c>
      <c r="B8" s="15"/>
      <c r="C8" s="182" t="s">
        <v>230</v>
      </c>
      <c r="D8" s="183"/>
      <c r="E8" s="16" t="s">
        <v>11</v>
      </c>
      <c r="F8" s="15"/>
      <c r="G8" s="23">
        <f>IF(PocetMJ=0,,ROUND((F30+F32)/PocetMJ,1))</f>
        <v>0</v>
      </c>
    </row>
    <row r="9" spans="1:57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>
      <c r="A11" s="28"/>
      <c r="B11" s="11"/>
      <c r="C11" s="11"/>
      <c r="D11" s="11"/>
      <c r="E11" s="184"/>
      <c r="F11" s="185"/>
      <c r="G11" s="186"/>
    </row>
    <row r="12" spans="1:5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>
      <c r="A14" s="40"/>
      <c r="B14" s="41" t="s">
        <v>19</v>
      </c>
      <c r="C14" s="42"/>
      <c r="D14" s="43" t="str">
        <f>Rekapitulace!A30</f>
        <v>Individuální mimostaveništní doprava 6%</v>
      </c>
      <c r="E14" s="44"/>
      <c r="F14" s="45"/>
      <c r="G14" s="42">
        <f>Rekapitulace!I30</f>
        <v>0</v>
      </c>
    </row>
    <row r="15" spans="1:57" ht="15.95" customHeight="1">
      <c r="A15" s="40" t="s">
        <v>20</v>
      </c>
      <c r="B15" s="41" t="s">
        <v>21</v>
      </c>
      <c r="C15" s="42"/>
      <c r="D15" s="24"/>
      <c r="E15" s="46"/>
      <c r="F15" s="47"/>
      <c r="G15" s="42"/>
    </row>
    <row r="16" spans="1:57" ht="15.95" customHeight="1">
      <c r="A16" s="40" t="s">
        <v>22</v>
      </c>
      <c r="B16" s="41" t="s">
        <v>23</v>
      </c>
      <c r="C16" s="42"/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/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/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/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/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/>
      <c r="D22" s="52" t="s">
        <v>31</v>
      </c>
      <c r="E22" s="53"/>
      <c r="F22" s="54"/>
      <c r="G22" s="42">
        <f>VRN</f>
        <v>0</v>
      </c>
    </row>
    <row r="23" spans="1:7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>
      <c r="A24" s="13"/>
      <c r="B24" s="15" t="s">
        <v>231</v>
      </c>
      <c r="C24" s="16" t="s">
        <v>35</v>
      </c>
      <c r="D24" s="15"/>
      <c r="E24" s="16" t="s">
        <v>35</v>
      </c>
      <c r="F24" s="15"/>
      <c r="G24" s="17"/>
    </row>
    <row r="25" spans="1:7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>
      <c r="A26" s="28"/>
      <c r="B26" s="57" t="s">
        <v>232</v>
      </c>
      <c r="C26" s="29" t="s">
        <v>37</v>
      </c>
      <c r="D26" s="11"/>
      <c r="E26" s="29" t="s">
        <v>38</v>
      </c>
      <c r="F26" s="11"/>
      <c r="G26" s="12"/>
    </row>
    <row r="27" spans="1:7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>
      <c r="A29" s="13" t="s">
        <v>39</v>
      </c>
      <c r="B29" s="15"/>
      <c r="C29" s="58">
        <v>0</v>
      </c>
      <c r="D29" s="15" t="s">
        <v>40</v>
      </c>
      <c r="E29" s="16"/>
      <c r="F29" s="59"/>
      <c r="G29" s="17"/>
    </row>
    <row r="30" spans="1:7">
      <c r="A30" s="13" t="s">
        <v>39</v>
      </c>
      <c r="B30" s="15"/>
      <c r="C30" s="58">
        <v>10</v>
      </c>
      <c r="D30" s="15" t="s">
        <v>40</v>
      </c>
      <c r="E30" s="16"/>
      <c r="F30" s="59"/>
      <c r="G30" s="17"/>
    </row>
    <row r="31" spans="1:7">
      <c r="A31" s="13" t="s">
        <v>41</v>
      </c>
      <c r="B31" s="15"/>
      <c r="C31" s="58">
        <v>21</v>
      </c>
      <c r="D31" s="15" t="s">
        <v>40</v>
      </c>
      <c r="E31" s="16"/>
      <c r="F31" s="60"/>
      <c r="G31" s="27"/>
    </row>
    <row r="32" spans="1:7">
      <c r="A32" s="13" t="s">
        <v>39</v>
      </c>
      <c r="B32" s="15"/>
      <c r="C32" s="58">
        <v>21</v>
      </c>
      <c r="D32" s="15" t="s">
        <v>40</v>
      </c>
      <c r="E32" s="16"/>
      <c r="F32" s="59"/>
      <c r="G32" s="17"/>
    </row>
    <row r="33" spans="1:8">
      <c r="A33" s="13" t="s">
        <v>41</v>
      </c>
      <c r="B33" s="15"/>
      <c r="C33" s="58">
        <v>21</v>
      </c>
      <c r="D33" s="15" t="s">
        <v>40</v>
      </c>
      <c r="E33" s="16"/>
      <c r="F33" s="60"/>
      <c r="G33" s="27"/>
    </row>
    <row r="34" spans="1:8" s="66" customFormat="1" ht="19.5" customHeight="1" thickBot="1">
      <c r="A34" s="61" t="s">
        <v>42</v>
      </c>
      <c r="B34" s="62"/>
      <c r="C34" s="62"/>
      <c r="D34" s="62"/>
      <c r="E34" s="63"/>
      <c r="F34" s="64"/>
      <c r="G34" s="65"/>
    </row>
    <row r="36" spans="1:8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1:8">
      <c r="B46" s="181"/>
      <c r="C46" s="181"/>
      <c r="D46" s="181"/>
      <c r="E46" s="181"/>
      <c r="F46" s="181"/>
      <c r="G46" s="181"/>
    </row>
    <row r="47" spans="1:8">
      <c r="B47" s="181"/>
      <c r="C47" s="181"/>
      <c r="D47" s="181"/>
      <c r="E47" s="181"/>
      <c r="F47" s="181"/>
      <c r="G47" s="181"/>
    </row>
    <row r="48" spans="1:8">
      <c r="B48" s="181"/>
      <c r="C48" s="181"/>
      <c r="D48" s="181"/>
      <c r="E48" s="181"/>
      <c r="F48" s="181"/>
      <c r="G48" s="181"/>
    </row>
    <row r="49" spans="2:7">
      <c r="B49" s="181"/>
      <c r="C49" s="181"/>
      <c r="D49" s="181"/>
      <c r="E49" s="181"/>
      <c r="F49" s="181"/>
      <c r="G49" s="181"/>
    </row>
    <row r="50" spans="2:7">
      <c r="B50" s="181"/>
      <c r="C50" s="181"/>
      <c r="D50" s="181"/>
      <c r="E50" s="181"/>
      <c r="F50" s="181"/>
      <c r="G50" s="181"/>
    </row>
    <row r="51" spans="2:7">
      <c r="B51" s="181"/>
      <c r="C51" s="181"/>
      <c r="D51" s="181"/>
      <c r="E51" s="181"/>
      <c r="F51" s="181"/>
      <c r="G51" s="181"/>
    </row>
    <row r="52" spans="2:7">
      <c r="B52" s="181"/>
      <c r="C52" s="181"/>
      <c r="D52" s="181"/>
      <c r="E52" s="181"/>
      <c r="F52" s="181"/>
      <c r="G52" s="181"/>
    </row>
    <row r="53" spans="2:7">
      <c r="B53" s="181"/>
      <c r="C53" s="181"/>
      <c r="D53" s="181"/>
      <c r="E53" s="181"/>
      <c r="F53" s="181"/>
      <c r="G53" s="181"/>
    </row>
    <row r="54" spans="2:7">
      <c r="B54" s="181"/>
      <c r="C54" s="181"/>
      <c r="D54" s="181"/>
      <c r="E54" s="181"/>
      <c r="F54" s="181"/>
      <c r="G54" s="181"/>
    </row>
    <row r="55" spans="2:7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honeticPr fontId="22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82"/>
  <sheetViews>
    <sheetView tabSelected="1" workbookViewId="0">
      <selection activeCell="E30" sqref="E30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88" t="s">
        <v>5</v>
      </c>
      <c r="B1" s="189"/>
      <c r="C1" s="69" t="str">
        <f>CONCATENATE(cislostavby," ",nazevstavby)</f>
        <v xml:space="preserve"> Sanace podlahy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 xml:space="preserve"> Mateřská škola</v>
      </c>
      <c r="D2" s="76"/>
      <c r="E2" s="77"/>
      <c r="F2" s="76"/>
      <c r="G2" s="192"/>
      <c r="H2" s="192"/>
      <c r="I2" s="193"/>
    </row>
    <row r="3" spans="1:9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9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>
      <c r="A7" s="177" t="str">
        <f>Položky!B7</f>
        <v>3</v>
      </c>
      <c r="B7" s="86" t="str">
        <f>Položky!C7</f>
        <v>Svislé a kompletní konstrukce</v>
      </c>
      <c r="C7" s="87"/>
      <c r="D7" s="88"/>
      <c r="E7" s="178"/>
      <c r="F7" s="179">
        <f>Položky!BB11</f>
        <v>0</v>
      </c>
      <c r="G7" s="179">
        <f>Položky!BC11</f>
        <v>0</v>
      </c>
      <c r="H7" s="179">
        <f>Položky!BD11</f>
        <v>0</v>
      </c>
      <c r="I7" s="180">
        <f>Položky!BE11</f>
        <v>0</v>
      </c>
    </row>
    <row r="8" spans="1:9" s="11" customFormat="1">
      <c r="A8" s="177" t="str">
        <f>Položky!B12</f>
        <v>6</v>
      </c>
      <c r="B8" s="86" t="str">
        <f>Položky!C12</f>
        <v>Úpravy povrchu,podlahy</v>
      </c>
      <c r="C8" s="87"/>
      <c r="D8" s="88"/>
      <c r="E8" s="178"/>
      <c r="F8" s="179">
        <f>Položky!BB18</f>
        <v>0</v>
      </c>
      <c r="G8" s="179">
        <f>Položky!BC18</f>
        <v>0</v>
      </c>
      <c r="H8" s="179">
        <f>Položky!BD18</f>
        <v>0</v>
      </c>
      <c r="I8" s="180">
        <f>Položky!BE18</f>
        <v>0</v>
      </c>
    </row>
    <row r="9" spans="1:9" s="11" customFormat="1">
      <c r="A9" s="177" t="str">
        <f>Položky!B19</f>
        <v>61</v>
      </c>
      <c r="B9" s="86" t="str">
        <f>Položky!C19</f>
        <v>Upravy povrchů vnitřní</v>
      </c>
      <c r="C9" s="87"/>
      <c r="D9" s="88"/>
      <c r="E9" s="178"/>
      <c r="F9" s="179">
        <f>Položky!BB23</f>
        <v>0</v>
      </c>
      <c r="G9" s="179">
        <f>Položky!BC23</f>
        <v>0</v>
      </c>
      <c r="H9" s="179">
        <f>Položky!BD23</f>
        <v>0</v>
      </c>
      <c r="I9" s="180">
        <f>Položky!BE23</f>
        <v>0</v>
      </c>
    </row>
    <row r="10" spans="1:9" s="11" customFormat="1">
      <c r="A10" s="177" t="str">
        <f>Položky!B24</f>
        <v>62</v>
      </c>
      <c r="B10" s="86" t="str">
        <f>Položky!C24</f>
        <v>Upravy povrchů vnější</v>
      </c>
      <c r="C10" s="87"/>
      <c r="D10" s="88"/>
      <c r="E10" s="178"/>
      <c r="F10" s="179">
        <f>Položky!BB27</f>
        <v>0</v>
      </c>
      <c r="G10" s="179">
        <f>Položky!BC27</f>
        <v>0</v>
      </c>
      <c r="H10" s="179">
        <f>Položky!BD27</f>
        <v>0</v>
      </c>
      <c r="I10" s="180">
        <f>Položky!BE27</f>
        <v>0</v>
      </c>
    </row>
    <row r="11" spans="1:9" s="11" customFormat="1">
      <c r="A11" s="177" t="str">
        <f>Položky!B28</f>
        <v>63</v>
      </c>
      <c r="B11" s="86" t="str">
        <f>Položky!C28</f>
        <v>Podlahy a podlahové konstrukce</v>
      </c>
      <c r="C11" s="87"/>
      <c r="D11" s="88"/>
      <c r="E11" s="178"/>
      <c r="F11" s="179">
        <f>Položky!BB32</f>
        <v>0</v>
      </c>
      <c r="G11" s="179">
        <f>Položky!BC32</f>
        <v>0</v>
      </c>
      <c r="H11" s="179">
        <f>Položky!BD32</f>
        <v>0</v>
      </c>
      <c r="I11" s="180">
        <f>Položky!BE32</f>
        <v>0</v>
      </c>
    </row>
    <row r="12" spans="1:9" s="11" customFormat="1">
      <c r="A12" s="177" t="str">
        <f>Položky!B33</f>
        <v>93</v>
      </c>
      <c r="B12" s="86" t="str">
        <f>Položky!C33</f>
        <v>Dokončovací práce inž.staveb</v>
      </c>
      <c r="C12" s="87"/>
      <c r="D12" s="88"/>
      <c r="E12" s="178"/>
      <c r="F12" s="179">
        <f>Položky!BB36</f>
        <v>0</v>
      </c>
      <c r="G12" s="179">
        <f>Položky!BC36</f>
        <v>0</v>
      </c>
      <c r="H12" s="179">
        <f>Položky!BD36</f>
        <v>0</v>
      </c>
      <c r="I12" s="180">
        <f>Položky!BE36</f>
        <v>0</v>
      </c>
    </row>
    <row r="13" spans="1:9" s="11" customFormat="1">
      <c r="A13" s="177" t="str">
        <f>Položky!B37</f>
        <v>95</v>
      </c>
      <c r="B13" s="86" t="str">
        <f>Položky!C37</f>
        <v>Dokončovací kce na pozem.stav.</v>
      </c>
      <c r="C13" s="87"/>
      <c r="D13" s="88"/>
      <c r="E13" s="178"/>
      <c r="F13" s="179">
        <f>Položky!BB41</f>
        <v>0</v>
      </c>
      <c r="G13" s="179">
        <f>Položky!BC41</f>
        <v>0</v>
      </c>
      <c r="H13" s="179">
        <f>Položky!BD41</f>
        <v>0</v>
      </c>
      <c r="I13" s="180">
        <f>Položky!BE41</f>
        <v>0</v>
      </c>
    </row>
    <row r="14" spans="1:9" s="11" customFormat="1">
      <c r="A14" s="177" t="str">
        <f>Položky!B42</f>
        <v>96</v>
      </c>
      <c r="B14" s="86" t="str">
        <f>Položky!C42</f>
        <v>Bourání konstrukcí</v>
      </c>
      <c r="C14" s="87"/>
      <c r="D14" s="88"/>
      <c r="E14" s="178"/>
      <c r="F14" s="179">
        <f>Položky!BB57</f>
        <v>0</v>
      </c>
      <c r="G14" s="179">
        <f>Položky!BC57</f>
        <v>0</v>
      </c>
      <c r="H14" s="179">
        <f>Položky!BD57</f>
        <v>0</v>
      </c>
      <c r="I14" s="180">
        <f>Položky!BE57</f>
        <v>0</v>
      </c>
    </row>
    <row r="15" spans="1:9" s="11" customFormat="1">
      <c r="A15" s="177" t="str">
        <f>Položky!B58</f>
        <v>97</v>
      </c>
      <c r="B15" s="86" t="str">
        <f>Položky!C58</f>
        <v>Prorážení otvorů</v>
      </c>
      <c r="C15" s="87"/>
      <c r="D15" s="88"/>
      <c r="E15" s="178"/>
      <c r="F15" s="179">
        <f>Položky!BB76</f>
        <v>0</v>
      </c>
      <c r="G15" s="179">
        <f>Položky!BC76</f>
        <v>0</v>
      </c>
      <c r="H15" s="179">
        <f>Položky!BD76</f>
        <v>0</v>
      </c>
      <c r="I15" s="180">
        <f>Položky!BE76</f>
        <v>0</v>
      </c>
    </row>
    <row r="16" spans="1:9" s="11" customFormat="1">
      <c r="A16" s="177" t="str">
        <f>Položky!B77</f>
        <v>99</v>
      </c>
      <c r="B16" s="86" t="str">
        <f>Položky!C77</f>
        <v>Staveništní přesun hmot</v>
      </c>
      <c r="C16" s="87"/>
      <c r="D16" s="88"/>
      <c r="E16" s="178"/>
      <c r="F16" s="179">
        <f>Položky!BB80</f>
        <v>0</v>
      </c>
      <c r="G16" s="179">
        <f>Položky!BC80</f>
        <v>0</v>
      </c>
      <c r="H16" s="179">
        <f>Položky!BD80</f>
        <v>0</v>
      </c>
      <c r="I16" s="180">
        <f>Položky!BE80</f>
        <v>0</v>
      </c>
    </row>
    <row r="17" spans="1:57" s="11" customFormat="1">
      <c r="A17" s="177" t="str">
        <f>Položky!B81</f>
        <v>711</v>
      </c>
      <c r="B17" s="86" t="str">
        <f>Položky!C81</f>
        <v>Izolace proti vodě</v>
      </c>
      <c r="C17" s="87"/>
      <c r="D17" s="88"/>
      <c r="E17" s="178"/>
      <c r="F17" s="179"/>
      <c r="G17" s="179">
        <f>Položky!BC85</f>
        <v>0</v>
      </c>
      <c r="H17" s="179">
        <f>Položky!BD85</f>
        <v>0</v>
      </c>
      <c r="I17" s="180">
        <f>Položky!BE85</f>
        <v>0</v>
      </c>
    </row>
    <row r="18" spans="1:57" s="11" customFormat="1">
      <c r="A18" s="177" t="str">
        <f>Položky!B86</f>
        <v>713</v>
      </c>
      <c r="B18" s="86" t="str">
        <f>Položky!C86</f>
        <v>Izolace tepelné</v>
      </c>
      <c r="C18" s="87"/>
      <c r="D18" s="88"/>
      <c r="E18" s="178"/>
      <c r="F18" s="179"/>
      <c r="G18" s="179">
        <f>Položky!BC93</f>
        <v>0</v>
      </c>
      <c r="H18" s="179">
        <f>Položky!BD93</f>
        <v>0</v>
      </c>
      <c r="I18" s="180">
        <f>Položky!BE93</f>
        <v>0</v>
      </c>
    </row>
    <row r="19" spans="1:57" s="11" customFormat="1">
      <c r="A19" s="177" t="str">
        <f>Položky!B94</f>
        <v>722</v>
      </c>
      <c r="B19" s="86" t="str">
        <f>Položky!C94</f>
        <v>Vnitřní vodovod</v>
      </c>
      <c r="C19" s="87"/>
      <c r="D19" s="88"/>
      <c r="E19" s="178"/>
      <c r="F19" s="179"/>
      <c r="G19" s="179">
        <f>Položky!BC96</f>
        <v>0</v>
      </c>
      <c r="H19" s="179">
        <f>Položky!BD96</f>
        <v>0</v>
      </c>
      <c r="I19" s="180">
        <f>Položky!BE96</f>
        <v>0</v>
      </c>
    </row>
    <row r="20" spans="1:57" s="11" customFormat="1">
      <c r="A20" s="177" t="str">
        <f>Položky!B97</f>
        <v>766</v>
      </c>
      <c r="B20" s="86" t="str">
        <f>Položky!C97</f>
        <v>Konstrukce truhlářské</v>
      </c>
      <c r="C20" s="87"/>
      <c r="D20" s="88"/>
      <c r="E20" s="178"/>
      <c r="F20" s="179"/>
      <c r="G20" s="179">
        <f>Položky!BC102</f>
        <v>0</v>
      </c>
      <c r="H20" s="179">
        <f>Položky!BD102</f>
        <v>0</v>
      </c>
      <c r="I20" s="180">
        <f>Položky!BE102</f>
        <v>0</v>
      </c>
    </row>
    <row r="21" spans="1:57" s="11" customFormat="1">
      <c r="A21" s="177" t="str">
        <f>Položky!B103</f>
        <v>771</v>
      </c>
      <c r="B21" s="86" t="str">
        <f>Položky!C103</f>
        <v>Podlahy z dlaždic a obklady</v>
      </c>
      <c r="C21" s="87"/>
      <c r="D21" s="88"/>
      <c r="E21" s="178"/>
      <c r="F21" s="179"/>
      <c r="G21" s="179">
        <f>Položky!BC111</f>
        <v>0</v>
      </c>
      <c r="H21" s="179">
        <f>Položky!BD111</f>
        <v>0</v>
      </c>
      <c r="I21" s="180">
        <f>Položky!BE111</f>
        <v>0</v>
      </c>
    </row>
    <row r="22" spans="1:57" s="11" customFormat="1">
      <c r="A22" s="177" t="str">
        <f>Položky!B112</f>
        <v>776</v>
      </c>
      <c r="B22" s="86" t="str">
        <f>Položky!C112</f>
        <v>Podlahy povlakové</v>
      </c>
      <c r="C22" s="87"/>
      <c r="D22" s="88"/>
      <c r="E22" s="178"/>
      <c r="F22" s="179"/>
      <c r="G22" s="179">
        <f>Položky!BC124</f>
        <v>0</v>
      </c>
      <c r="H22" s="179">
        <f>Položky!BD124</f>
        <v>0</v>
      </c>
      <c r="I22" s="180">
        <f>Položky!BE124</f>
        <v>0</v>
      </c>
    </row>
    <row r="23" spans="1:57" s="11" customFormat="1">
      <c r="A23" s="177" t="str">
        <f>Položky!B125</f>
        <v>783</v>
      </c>
      <c r="B23" s="86" t="str">
        <f>Položky!C125</f>
        <v>Nátěry</v>
      </c>
      <c r="C23" s="87"/>
      <c r="D23" s="88"/>
      <c r="E23" s="178"/>
      <c r="F23" s="179"/>
      <c r="G23" s="179">
        <f>Položky!BC129</f>
        <v>0</v>
      </c>
      <c r="H23" s="179">
        <f>Položky!BD129</f>
        <v>0</v>
      </c>
      <c r="I23" s="180">
        <f>Položky!BE129</f>
        <v>0</v>
      </c>
    </row>
    <row r="24" spans="1:57" s="11" customFormat="1" ht="13.5" thickBot="1">
      <c r="A24" s="177" t="str">
        <f>Položky!B130</f>
        <v>784</v>
      </c>
      <c r="B24" s="86" t="str">
        <f>Položky!C130</f>
        <v>Malby</v>
      </c>
      <c r="C24" s="87"/>
      <c r="D24" s="88"/>
      <c r="E24" s="178"/>
      <c r="F24" s="179"/>
      <c r="G24" s="179">
        <f>Položky!BC145</f>
        <v>0</v>
      </c>
      <c r="H24" s="179">
        <f>Položky!BD145</f>
        <v>0</v>
      </c>
      <c r="I24" s="180">
        <f>Položky!BE145</f>
        <v>0</v>
      </c>
    </row>
    <row r="25" spans="1:57" s="94" customFormat="1" ht="13.5" thickBot="1">
      <c r="A25" s="89"/>
      <c r="B25" s="81" t="s">
        <v>50</v>
      </c>
      <c r="C25" s="81"/>
      <c r="D25" s="90"/>
      <c r="E25" s="91"/>
      <c r="F25" s="92"/>
      <c r="G25" s="92">
        <f>SUM(G7:G24)</f>
        <v>0</v>
      </c>
      <c r="H25" s="92">
        <f>SUM(H7:H24)</f>
        <v>0</v>
      </c>
      <c r="I25" s="93">
        <f>SUM(I7:I24)</f>
        <v>0</v>
      </c>
    </row>
    <row r="26" spans="1:57">
      <c r="A26" s="87"/>
      <c r="B26" s="87"/>
      <c r="C26" s="87"/>
      <c r="D26" s="87"/>
      <c r="E26" s="87"/>
      <c r="F26" s="87"/>
      <c r="G26" s="87"/>
      <c r="H26" s="87"/>
      <c r="I26" s="87"/>
    </row>
    <row r="27" spans="1:57" ht="19.5" customHeight="1">
      <c r="A27" s="95" t="s">
        <v>51</v>
      </c>
      <c r="B27" s="95"/>
      <c r="C27" s="95"/>
      <c r="D27" s="95"/>
      <c r="E27" s="95"/>
      <c r="F27" s="95"/>
      <c r="G27" s="96"/>
      <c r="H27" s="95"/>
      <c r="I27" s="95"/>
      <c r="BA27" s="30"/>
      <c r="BB27" s="30"/>
      <c r="BC27" s="30"/>
      <c r="BD27" s="30"/>
      <c r="BE27" s="30"/>
    </row>
    <row r="28" spans="1:57" ht="13.5" thickBot="1">
      <c r="A28" s="97"/>
      <c r="B28" s="97"/>
      <c r="C28" s="97"/>
      <c r="D28" s="97"/>
      <c r="E28" s="97"/>
      <c r="F28" s="97"/>
      <c r="G28" s="97"/>
      <c r="H28" s="97"/>
      <c r="I28" s="97"/>
    </row>
    <row r="29" spans="1:57">
      <c r="A29" s="98" t="s">
        <v>52</v>
      </c>
      <c r="B29" s="99"/>
      <c r="C29" s="99"/>
      <c r="D29" s="100"/>
      <c r="E29" s="101" t="s">
        <v>53</v>
      </c>
      <c r="F29" s="102" t="s">
        <v>54</v>
      </c>
      <c r="G29" s="103" t="s">
        <v>55</v>
      </c>
      <c r="H29" s="104"/>
      <c r="I29" s="105" t="s">
        <v>53</v>
      </c>
    </row>
    <row r="30" spans="1:57">
      <c r="A30" s="106" t="s">
        <v>227</v>
      </c>
      <c r="B30" s="107"/>
      <c r="C30" s="107"/>
      <c r="D30" s="108"/>
      <c r="E30" s="109"/>
      <c r="F30" s="110">
        <v>0</v>
      </c>
      <c r="G30" s="111">
        <f>CHOOSE(BA30+1,HSV+PSV,HSV+PSV+Mont,HSV+PSV+Dodavka+Mont,HSV,PSV,Mont,Dodavka,Mont+Dodavka,0)</f>
        <v>0</v>
      </c>
      <c r="H30" s="112"/>
      <c r="I30" s="113"/>
      <c r="BA30">
        <v>0</v>
      </c>
    </row>
    <row r="31" spans="1:57" ht="13.5" thickBot="1">
      <c r="A31" s="114"/>
      <c r="B31" s="115" t="s">
        <v>56</v>
      </c>
      <c r="C31" s="116"/>
      <c r="D31" s="117"/>
      <c r="E31" s="118"/>
      <c r="F31" s="119"/>
      <c r="G31" s="119"/>
      <c r="H31" s="194">
        <f>SUM(I30:I30)</f>
        <v>0</v>
      </c>
      <c r="I31" s="195"/>
    </row>
    <row r="32" spans="1:57">
      <c r="A32" s="97"/>
      <c r="B32" s="97"/>
      <c r="C32" s="97"/>
      <c r="D32" s="97"/>
      <c r="E32" s="97"/>
      <c r="F32" s="97"/>
      <c r="G32" s="97"/>
      <c r="H32" s="97"/>
      <c r="I32" s="97"/>
    </row>
    <row r="33" spans="2:9">
      <c r="B33" s="94"/>
      <c r="F33" s="120"/>
      <c r="G33" s="121"/>
      <c r="H33" s="121"/>
      <c r="I33" s="122"/>
    </row>
    <row r="34" spans="2:9">
      <c r="F34" s="120"/>
      <c r="G34" s="121"/>
      <c r="H34" s="121"/>
      <c r="I34" s="122"/>
    </row>
    <row r="35" spans="2:9">
      <c r="F35" s="120"/>
      <c r="G35" s="121"/>
      <c r="H35" s="121"/>
      <c r="I35" s="122"/>
    </row>
    <row r="36" spans="2:9">
      <c r="F36" s="120"/>
      <c r="G36" s="121"/>
      <c r="H36" s="121"/>
      <c r="I36" s="122"/>
    </row>
    <row r="37" spans="2:9">
      <c r="F37" s="120"/>
      <c r="G37" s="121"/>
      <c r="H37" s="121"/>
      <c r="I37" s="122"/>
    </row>
    <row r="38" spans="2:9">
      <c r="F38" s="120"/>
      <c r="G38" s="121"/>
      <c r="H38" s="121"/>
      <c r="I38" s="122"/>
    </row>
    <row r="39" spans="2:9">
      <c r="F39" s="120"/>
      <c r="G39" s="121"/>
      <c r="H39" s="121"/>
      <c r="I39" s="122"/>
    </row>
    <row r="40" spans="2:9">
      <c r="F40" s="120"/>
      <c r="G40" s="121"/>
      <c r="H40" s="121"/>
      <c r="I40" s="122"/>
    </row>
    <row r="41" spans="2:9">
      <c r="F41" s="120"/>
      <c r="G41" s="121"/>
      <c r="H41" s="121"/>
      <c r="I41" s="122"/>
    </row>
    <row r="42" spans="2:9">
      <c r="F42" s="120"/>
      <c r="G42" s="121"/>
      <c r="H42" s="121"/>
      <c r="I42" s="122"/>
    </row>
    <row r="43" spans="2:9">
      <c r="F43" s="120"/>
      <c r="G43" s="121"/>
      <c r="H43" s="121"/>
      <c r="I43" s="122"/>
    </row>
    <row r="44" spans="2:9">
      <c r="F44" s="120"/>
      <c r="G44" s="121"/>
      <c r="H44" s="121"/>
      <c r="I44" s="122"/>
    </row>
    <row r="45" spans="2:9">
      <c r="F45" s="120"/>
      <c r="G45" s="121"/>
      <c r="H45" s="121"/>
      <c r="I45" s="122"/>
    </row>
    <row r="46" spans="2:9">
      <c r="F46" s="120"/>
      <c r="G46" s="121"/>
      <c r="H46" s="121"/>
      <c r="I46" s="122"/>
    </row>
    <row r="47" spans="2:9">
      <c r="F47" s="120"/>
      <c r="G47" s="121"/>
      <c r="H47" s="121"/>
      <c r="I47" s="122"/>
    </row>
    <row r="48" spans="2:9">
      <c r="F48" s="120"/>
      <c r="G48" s="121"/>
      <c r="H48" s="121"/>
      <c r="I48" s="122"/>
    </row>
    <row r="49" spans="6:9">
      <c r="F49" s="120"/>
      <c r="G49" s="121"/>
      <c r="H49" s="121"/>
      <c r="I49" s="122"/>
    </row>
    <row r="50" spans="6:9">
      <c r="F50" s="120"/>
      <c r="G50" s="121"/>
      <c r="H50" s="121"/>
      <c r="I50" s="122"/>
    </row>
    <row r="51" spans="6:9">
      <c r="F51" s="120"/>
      <c r="G51" s="121"/>
      <c r="H51" s="121"/>
      <c r="I51" s="122"/>
    </row>
    <row r="52" spans="6:9">
      <c r="F52" s="120"/>
      <c r="G52" s="121"/>
      <c r="H52" s="121"/>
      <c r="I52" s="122"/>
    </row>
    <row r="53" spans="6:9">
      <c r="F53" s="120"/>
      <c r="G53" s="121"/>
      <c r="H53" s="121"/>
      <c r="I53" s="122"/>
    </row>
    <row r="54" spans="6:9">
      <c r="F54" s="120"/>
      <c r="G54" s="121"/>
      <c r="H54" s="121"/>
      <c r="I54" s="122"/>
    </row>
    <row r="55" spans="6:9">
      <c r="F55" s="120"/>
      <c r="G55" s="121"/>
      <c r="H55" s="121"/>
      <c r="I55" s="122"/>
    </row>
    <row r="56" spans="6:9">
      <c r="F56" s="120"/>
      <c r="G56" s="121"/>
      <c r="H56" s="121"/>
      <c r="I56" s="122"/>
    </row>
    <row r="57" spans="6:9">
      <c r="F57" s="120"/>
      <c r="G57" s="121"/>
      <c r="H57" s="121"/>
      <c r="I57" s="122"/>
    </row>
    <row r="58" spans="6:9">
      <c r="F58" s="120"/>
      <c r="G58" s="121"/>
      <c r="H58" s="121"/>
      <c r="I58" s="122"/>
    </row>
    <row r="59" spans="6:9">
      <c r="F59" s="120"/>
      <c r="G59" s="121"/>
      <c r="H59" s="121"/>
      <c r="I59" s="122"/>
    </row>
    <row r="60" spans="6:9">
      <c r="F60" s="120"/>
      <c r="G60" s="121"/>
      <c r="H60" s="121"/>
      <c r="I60" s="122"/>
    </row>
    <row r="61" spans="6:9">
      <c r="F61" s="120"/>
      <c r="G61" s="121"/>
      <c r="H61" s="121"/>
      <c r="I61" s="122"/>
    </row>
    <row r="62" spans="6:9">
      <c r="F62" s="120"/>
      <c r="G62" s="121"/>
      <c r="H62" s="121"/>
      <c r="I62" s="122"/>
    </row>
    <row r="63" spans="6:9">
      <c r="F63" s="120"/>
      <c r="G63" s="121"/>
      <c r="H63" s="121"/>
      <c r="I63" s="122"/>
    </row>
    <row r="64" spans="6:9">
      <c r="F64" s="120"/>
      <c r="G64" s="121"/>
      <c r="H64" s="121"/>
      <c r="I64" s="122"/>
    </row>
    <row r="65" spans="6:9">
      <c r="F65" s="120"/>
      <c r="G65" s="121"/>
      <c r="H65" s="121"/>
      <c r="I65" s="122"/>
    </row>
    <row r="66" spans="6:9">
      <c r="F66" s="120"/>
      <c r="G66" s="121"/>
      <c r="H66" s="121"/>
      <c r="I66" s="122"/>
    </row>
    <row r="67" spans="6:9">
      <c r="F67" s="120"/>
      <c r="G67" s="121"/>
      <c r="H67" s="121"/>
      <c r="I67" s="122"/>
    </row>
    <row r="68" spans="6:9">
      <c r="F68" s="120"/>
      <c r="G68" s="121"/>
      <c r="H68" s="121"/>
      <c r="I68" s="122"/>
    </row>
    <row r="69" spans="6:9">
      <c r="F69" s="120"/>
      <c r="G69" s="121"/>
      <c r="H69" s="121"/>
      <c r="I69" s="122"/>
    </row>
    <row r="70" spans="6:9">
      <c r="F70" s="120"/>
      <c r="G70" s="121"/>
      <c r="H70" s="121"/>
      <c r="I70" s="122"/>
    </row>
    <row r="71" spans="6:9">
      <c r="F71" s="120"/>
      <c r="G71" s="121"/>
      <c r="H71" s="121"/>
      <c r="I71" s="122"/>
    </row>
    <row r="72" spans="6:9">
      <c r="F72" s="120"/>
      <c r="G72" s="121"/>
      <c r="H72" s="121"/>
      <c r="I72" s="122"/>
    </row>
    <row r="73" spans="6:9">
      <c r="F73" s="120"/>
      <c r="G73" s="121"/>
      <c r="H73" s="121"/>
      <c r="I73" s="122"/>
    </row>
    <row r="74" spans="6:9">
      <c r="F74" s="120"/>
      <c r="G74" s="121"/>
      <c r="H74" s="121"/>
      <c r="I74" s="122"/>
    </row>
    <row r="75" spans="6:9">
      <c r="F75" s="120"/>
      <c r="G75" s="121"/>
      <c r="H75" s="121"/>
      <c r="I75" s="122"/>
    </row>
    <row r="76" spans="6:9">
      <c r="F76" s="120"/>
      <c r="G76" s="121"/>
      <c r="H76" s="121"/>
      <c r="I76" s="122"/>
    </row>
    <row r="77" spans="6:9">
      <c r="F77" s="120"/>
      <c r="G77" s="121"/>
      <c r="H77" s="121"/>
      <c r="I77" s="122"/>
    </row>
    <row r="78" spans="6:9">
      <c r="F78" s="120"/>
      <c r="G78" s="121"/>
      <c r="H78" s="121"/>
      <c r="I78" s="122"/>
    </row>
    <row r="79" spans="6:9">
      <c r="F79" s="120"/>
      <c r="G79" s="121"/>
      <c r="H79" s="121"/>
      <c r="I79" s="122"/>
    </row>
    <row r="80" spans="6:9">
      <c r="F80" s="120"/>
      <c r="G80" s="121"/>
      <c r="H80" s="121"/>
      <c r="I80" s="122"/>
    </row>
    <row r="81" spans="6:9">
      <c r="F81" s="120"/>
      <c r="G81" s="121"/>
      <c r="H81" s="121"/>
      <c r="I81" s="122"/>
    </row>
    <row r="82" spans="6:9">
      <c r="F82" s="120"/>
      <c r="G82" s="121"/>
      <c r="H82" s="121"/>
      <c r="I82" s="122"/>
    </row>
  </sheetData>
  <mergeCells count="4">
    <mergeCell ref="A1:B1"/>
    <mergeCell ref="A2:B2"/>
    <mergeCell ref="G2:I2"/>
    <mergeCell ref="H31:I31"/>
  </mergeCells>
  <phoneticPr fontId="22" type="noConversion"/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218"/>
  <sheetViews>
    <sheetView showGridLines="0" showZeros="0" workbookViewId="0">
      <selection activeCell="F7" sqref="F7:G145"/>
    </sheetView>
  </sheetViews>
  <sheetFormatPr defaultRowHeight="12.75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71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>
      <c r="A1" s="198" t="s">
        <v>57</v>
      </c>
      <c r="B1" s="198"/>
      <c r="C1" s="198"/>
      <c r="D1" s="198"/>
      <c r="E1" s="198"/>
      <c r="F1" s="198"/>
      <c r="G1" s="198"/>
    </row>
    <row r="2" spans="1:104" ht="13.5" thickBot="1">
      <c r="A2" s="124"/>
      <c r="B2" s="125"/>
      <c r="C2" s="126"/>
      <c r="D2" s="126"/>
      <c r="E2" s="127"/>
      <c r="F2" s="126"/>
      <c r="G2" s="126"/>
    </row>
    <row r="3" spans="1:104" ht="13.5" thickTop="1">
      <c r="A3" s="199" t="s">
        <v>5</v>
      </c>
      <c r="B3" s="200"/>
      <c r="C3" s="128" t="str">
        <f>CONCATENATE(cislostavby," ",nazevstavby)</f>
        <v xml:space="preserve"> Sanace podlahy</v>
      </c>
      <c r="D3" s="129"/>
      <c r="E3" s="130"/>
      <c r="F3" s="131">
        <f>Rekapitulace!H1</f>
        <v>0</v>
      </c>
      <c r="G3" s="132"/>
    </row>
    <row r="4" spans="1:104" ht="13.5" thickBot="1">
      <c r="A4" s="201" t="s">
        <v>1</v>
      </c>
      <c r="B4" s="202"/>
      <c r="C4" s="133" t="str">
        <f>CONCATENATE(cisloobjektu," ",nazevobjektu)</f>
        <v xml:space="preserve"> Mateřská škola</v>
      </c>
      <c r="D4" s="134"/>
      <c r="E4" s="203"/>
      <c r="F4" s="203"/>
      <c r="G4" s="204"/>
    </row>
    <row r="5" spans="1:104" ht="13.5" thickTop="1">
      <c r="A5" s="135"/>
      <c r="B5" s="136"/>
      <c r="C5" s="136"/>
      <c r="D5" s="124"/>
      <c r="E5" s="137"/>
      <c r="F5" s="124"/>
      <c r="G5" s="138"/>
    </row>
    <row r="6" spans="1:104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>
      <c r="A7" s="143" t="s">
        <v>65</v>
      </c>
      <c r="B7" s="144" t="s">
        <v>70</v>
      </c>
      <c r="C7" s="145" t="s">
        <v>71</v>
      </c>
      <c r="D7" s="146"/>
      <c r="E7" s="147"/>
      <c r="F7" s="147"/>
      <c r="G7" s="148"/>
      <c r="H7" s="149"/>
      <c r="I7" s="149"/>
      <c r="O7" s="150">
        <v>1</v>
      </c>
    </row>
    <row r="8" spans="1:104">
      <c r="A8" s="151">
        <v>1</v>
      </c>
      <c r="B8" s="152" t="s">
        <v>72</v>
      </c>
      <c r="C8" s="153" t="s">
        <v>73</v>
      </c>
      <c r="D8" s="154" t="s">
        <v>66</v>
      </c>
      <c r="E8" s="155">
        <v>100</v>
      </c>
      <c r="F8" s="155"/>
      <c r="G8" s="156"/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>
      <c r="A9" s="157"/>
      <c r="B9" s="158"/>
      <c r="C9" s="196" t="s">
        <v>74</v>
      </c>
      <c r="D9" s="197"/>
      <c r="E9" s="159">
        <v>0</v>
      </c>
      <c r="F9" s="160"/>
      <c r="G9" s="161"/>
      <c r="M9" s="162" t="s">
        <v>74</v>
      </c>
      <c r="O9" s="150"/>
    </row>
    <row r="10" spans="1:104">
      <c r="A10" s="157"/>
      <c r="B10" s="158"/>
      <c r="C10" s="196">
        <v>100</v>
      </c>
      <c r="D10" s="197"/>
      <c r="E10" s="159">
        <v>100</v>
      </c>
      <c r="F10" s="160"/>
      <c r="G10" s="161"/>
      <c r="M10" s="162">
        <v>100</v>
      </c>
      <c r="O10" s="150"/>
    </row>
    <row r="11" spans="1:104">
      <c r="A11" s="163"/>
      <c r="B11" s="164" t="s">
        <v>67</v>
      </c>
      <c r="C11" s="165" t="str">
        <f>CONCATENATE(B7," ",C7)</f>
        <v>3 Svislé a kompletní konstrukce</v>
      </c>
      <c r="D11" s="163"/>
      <c r="E11" s="166"/>
      <c r="F11" s="166"/>
      <c r="G11" s="167"/>
      <c r="O11" s="150">
        <v>4</v>
      </c>
      <c r="BA11" s="168">
        <f>SUM(BA7:BA10)</f>
        <v>0</v>
      </c>
      <c r="BB11" s="168">
        <f>SUM(BB7:BB10)</f>
        <v>0</v>
      </c>
      <c r="BC11" s="168">
        <f>SUM(BC7:BC10)</f>
        <v>0</v>
      </c>
      <c r="BD11" s="168">
        <f>SUM(BD7:BD10)</f>
        <v>0</v>
      </c>
      <c r="BE11" s="168">
        <f>SUM(BE7:BE10)</f>
        <v>0</v>
      </c>
    </row>
    <row r="12" spans="1:104">
      <c r="A12" s="143" t="s">
        <v>65</v>
      </c>
      <c r="B12" s="144" t="s">
        <v>75</v>
      </c>
      <c r="C12" s="145" t="s">
        <v>76</v>
      </c>
      <c r="D12" s="146"/>
      <c r="E12" s="147"/>
      <c r="F12" s="147"/>
      <c r="G12" s="148"/>
      <c r="H12" s="149"/>
      <c r="I12" s="149"/>
      <c r="O12" s="150">
        <v>1</v>
      </c>
    </row>
    <row r="13" spans="1:104">
      <c r="A13" s="151">
        <v>2</v>
      </c>
      <c r="B13" s="152" t="s">
        <v>77</v>
      </c>
      <c r="C13" s="153" t="s">
        <v>78</v>
      </c>
      <c r="D13" s="154" t="s">
        <v>79</v>
      </c>
      <c r="E13" s="155">
        <v>165.33</v>
      </c>
      <c r="F13" s="155"/>
      <c r="G13" s="156"/>
      <c r="O13" s="150">
        <v>2</v>
      </c>
      <c r="AA13" s="123">
        <v>12</v>
      </c>
      <c r="AB13" s="123">
        <v>0</v>
      </c>
      <c r="AC13" s="123">
        <v>2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2.0000000000000002E-5</v>
      </c>
    </row>
    <row r="14" spans="1:104">
      <c r="A14" s="157"/>
      <c r="B14" s="158"/>
      <c r="C14" s="196" t="s">
        <v>80</v>
      </c>
      <c r="D14" s="197"/>
      <c r="E14" s="159">
        <v>0</v>
      </c>
      <c r="F14" s="160"/>
      <c r="G14" s="161"/>
      <c r="M14" s="162" t="s">
        <v>80</v>
      </c>
      <c r="O14" s="150"/>
    </row>
    <row r="15" spans="1:104">
      <c r="A15" s="157"/>
      <c r="B15" s="158"/>
      <c r="C15" s="196" t="s">
        <v>81</v>
      </c>
      <c r="D15" s="197"/>
      <c r="E15" s="159">
        <v>165.33</v>
      </c>
      <c r="F15" s="160"/>
      <c r="G15" s="161"/>
      <c r="M15" s="162" t="s">
        <v>81</v>
      </c>
      <c r="O15" s="150"/>
    </row>
    <row r="16" spans="1:104">
      <c r="A16" s="151">
        <v>3</v>
      </c>
      <c r="B16" s="152" t="s">
        <v>82</v>
      </c>
      <c r="C16" s="153" t="s">
        <v>83</v>
      </c>
      <c r="D16" s="154" t="s">
        <v>79</v>
      </c>
      <c r="E16" s="155">
        <v>165.33</v>
      </c>
      <c r="F16" s="155"/>
      <c r="G16" s="156"/>
      <c r="O16" s="150">
        <v>2</v>
      </c>
      <c r="AA16" s="123">
        <v>12</v>
      </c>
      <c r="AB16" s="123">
        <v>0</v>
      </c>
      <c r="AC16" s="123">
        <v>3</v>
      </c>
      <c r="AZ16" s="123">
        <v>1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0</v>
      </c>
    </row>
    <row r="17" spans="1:104">
      <c r="A17" s="157"/>
      <c r="B17" s="158"/>
      <c r="C17" s="196" t="s">
        <v>84</v>
      </c>
      <c r="D17" s="197"/>
      <c r="E17" s="159">
        <v>165.33</v>
      </c>
      <c r="F17" s="160"/>
      <c r="G17" s="161"/>
      <c r="M17" s="162" t="s">
        <v>84</v>
      </c>
      <c r="O17" s="150"/>
    </row>
    <row r="18" spans="1:104">
      <c r="A18" s="163"/>
      <c r="B18" s="164" t="s">
        <v>67</v>
      </c>
      <c r="C18" s="165" t="str">
        <f>CONCATENATE(B12," ",C12)</f>
        <v>6 Úpravy povrchu,podlahy</v>
      </c>
      <c r="D18" s="163"/>
      <c r="E18" s="166"/>
      <c r="F18" s="166"/>
      <c r="G18" s="167"/>
      <c r="O18" s="150">
        <v>4</v>
      </c>
      <c r="BA18" s="168">
        <f>SUM(BA12:BA17)</f>
        <v>0</v>
      </c>
      <c r="BB18" s="168">
        <f>SUM(BB12:BB17)</f>
        <v>0</v>
      </c>
      <c r="BC18" s="168">
        <f>SUM(BC12:BC17)</f>
        <v>0</v>
      </c>
      <c r="BD18" s="168">
        <f>SUM(BD12:BD17)</f>
        <v>0</v>
      </c>
      <c r="BE18" s="168">
        <f>SUM(BE12:BE17)</f>
        <v>0</v>
      </c>
    </row>
    <row r="19" spans="1:104">
      <c r="A19" s="143" t="s">
        <v>65</v>
      </c>
      <c r="B19" s="144" t="s">
        <v>85</v>
      </c>
      <c r="C19" s="145" t="s">
        <v>86</v>
      </c>
      <c r="D19" s="146"/>
      <c r="E19" s="147"/>
      <c r="F19" s="147"/>
      <c r="G19" s="148"/>
      <c r="H19" s="149"/>
      <c r="I19" s="149"/>
      <c r="O19" s="150">
        <v>1</v>
      </c>
    </row>
    <row r="20" spans="1:104" ht="22.5">
      <c r="A20" s="151">
        <v>4</v>
      </c>
      <c r="B20" s="152" t="s">
        <v>87</v>
      </c>
      <c r="C20" s="153" t="s">
        <v>88</v>
      </c>
      <c r="D20" s="154" t="s">
        <v>79</v>
      </c>
      <c r="E20" s="155">
        <v>50.1</v>
      </c>
      <c r="F20" s="155"/>
      <c r="G20" s="156"/>
      <c r="O20" s="150">
        <v>2</v>
      </c>
      <c r="AA20" s="123">
        <v>12</v>
      </c>
      <c r="AB20" s="123">
        <v>0</v>
      </c>
      <c r="AC20" s="123">
        <v>4</v>
      </c>
      <c r="AZ20" s="123">
        <v>1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2.8680000000000001E-2</v>
      </c>
    </row>
    <row r="21" spans="1:104">
      <c r="A21" s="157"/>
      <c r="B21" s="158"/>
      <c r="C21" s="196" t="s">
        <v>74</v>
      </c>
      <c r="D21" s="197"/>
      <c r="E21" s="159">
        <v>0</v>
      </c>
      <c r="F21" s="160"/>
      <c r="G21" s="161"/>
      <c r="M21" s="162" t="s">
        <v>74</v>
      </c>
      <c r="O21" s="150"/>
    </row>
    <row r="22" spans="1:104">
      <c r="A22" s="157"/>
      <c r="B22" s="158"/>
      <c r="C22" s="196" t="s">
        <v>89</v>
      </c>
      <c r="D22" s="197"/>
      <c r="E22" s="159">
        <v>50.1</v>
      </c>
      <c r="F22" s="160"/>
      <c r="G22" s="161"/>
      <c r="M22" s="162" t="s">
        <v>89</v>
      </c>
      <c r="O22" s="150"/>
    </row>
    <row r="23" spans="1:104">
      <c r="A23" s="163"/>
      <c r="B23" s="164" t="s">
        <v>67</v>
      </c>
      <c r="C23" s="165" t="str">
        <f>CONCATENATE(B19," ",C19)</f>
        <v>61 Upravy povrchů vnitřní</v>
      </c>
      <c r="D23" s="163"/>
      <c r="E23" s="166"/>
      <c r="F23" s="166"/>
      <c r="G23" s="167"/>
      <c r="O23" s="150">
        <v>4</v>
      </c>
      <c r="BA23" s="168">
        <f>SUM(BA19:BA22)</f>
        <v>0</v>
      </c>
      <c r="BB23" s="168">
        <f>SUM(BB19:BB22)</f>
        <v>0</v>
      </c>
      <c r="BC23" s="168">
        <f>SUM(BC19:BC22)</f>
        <v>0</v>
      </c>
      <c r="BD23" s="168">
        <f>SUM(BD19:BD22)</f>
        <v>0</v>
      </c>
      <c r="BE23" s="168">
        <f>SUM(BE19:BE22)</f>
        <v>0</v>
      </c>
    </row>
    <row r="24" spans="1:104">
      <c r="A24" s="143" t="s">
        <v>65</v>
      </c>
      <c r="B24" s="144" t="s">
        <v>90</v>
      </c>
      <c r="C24" s="145" t="s">
        <v>91</v>
      </c>
      <c r="D24" s="146"/>
      <c r="E24" s="147"/>
      <c r="F24" s="147"/>
      <c r="G24" s="148"/>
      <c r="H24" s="149"/>
      <c r="I24" s="149"/>
      <c r="O24" s="150">
        <v>1</v>
      </c>
    </row>
    <row r="25" spans="1:104">
      <c r="A25" s="151">
        <v>5</v>
      </c>
      <c r="B25" s="152" t="s">
        <v>92</v>
      </c>
      <c r="C25" s="153" t="s">
        <v>93</v>
      </c>
      <c r="D25" s="154" t="s">
        <v>79</v>
      </c>
      <c r="E25" s="155">
        <v>165.33</v>
      </c>
      <c r="F25" s="155"/>
      <c r="G25" s="156"/>
      <c r="O25" s="150">
        <v>2</v>
      </c>
      <c r="AA25" s="123">
        <v>12</v>
      </c>
      <c r="AB25" s="123">
        <v>0</v>
      </c>
      <c r="AC25" s="123">
        <v>5</v>
      </c>
      <c r="AZ25" s="123">
        <v>1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</v>
      </c>
    </row>
    <row r="26" spans="1:104">
      <c r="A26" s="157"/>
      <c r="B26" s="158"/>
      <c r="C26" s="196" t="s">
        <v>84</v>
      </c>
      <c r="D26" s="197"/>
      <c r="E26" s="159">
        <v>165.33</v>
      </c>
      <c r="F26" s="160"/>
      <c r="G26" s="161"/>
      <c r="M26" s="162" t="s">
        <v>84</v>
      </c>
      <c r="O26" s="150"/>
    </row>
    <row r="27" spans="1:104">
      <c r="A27" s="163"/>
      <c r="B27" s="164" t="s">
        <v>67</v>
      </c>
      <c r="C27" s="165" t="str">
        <f>CONCATENATE(B24," ",C24)</f>
        <v>62 Upravy povrchů vnější</v>
      </c>
      <c r="D27" s="163"/>
      <c r="E27" s="166"/>
      <c r="F27" s="166"/>
      <c r="G27" s="167"/>
      <c r="O27" s="150">
        <v>4</v>
      </c>
      <c r="BA27" s="168">
        <f>SUM(BA24:BA26)</f>
        <v>0</v>
      </c>
      <c r="BB27" s="168">
        <f>SUM(BB24:BB26)</f>
        <v>0</v>
      </c>
      <c r="BC27" s="168">
        <f>SUM(BC24:BC26)</f>
        <v>0</v>
      </c>
      <c r="BD27" s="168">
        <f>SUM(BD24:BD26)</f>
        <v>0</v>
      </c>
      <c r="BE27" s="168">
        <f>SUM(BE24:BE26)</f>
        <v>0</v>
      </c>
    </row>
    <row r="28" spans="1:104">
      <c r="A28" s="143" t="s">
        <v>65</v>
      </c>
      <c r="B28" s="144" t="s">
        <v>94</v>
      </c>
      <c r="C28" s="145" t="s">
        <v>95</v>
      </c>
      <c r="D28" s="146"/>
      <c r="E28" s="147"/>
      <c r="F28" s="147"/>
      <c r="G28" s="148"/>
      <c r="H28" s="149"/>
      <c r="I28" s="149"/>
      <c r="O28" s="150">
        <v>1</v>
      </c>
    </row>
    <row r="29" spans="1:104" ht="22.5">
      <c r="A29" s="151">
        <v>6</v>
      </c>
      <c r="B29" s="152" t="s">
        <v>96</v>
      </c>
      <c r="C29" s="153" t="s">
        <v>97</v>
      </c>
      <c r="D29" s="154" t="s">
        <v>79</v>
      </c>
      <c r="E29" s="155">
        <v>10.415800000000001</v>
      </c>
      <c r="F29" s="155"/>
      <c r="G29" s="156"/>
      <c r="O29" s="150">
        <v>2</v>
      </c>
      <c r="AA29" s="123">
        <v>12</v>
      </c>
      <c r="AB29" s="123">
        <v>0</v>
      </c>
      <c r="AC29" s="123">
        <v>6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0.19391</v>
      </c>
    </row>
    <row r="30" spans="1:104">
      <c r="A30" s="157"/>
      <c r="B30" s="158"/>
      <c r="C30" s="196" t="s">
        <v>98</v>
      </c>
      <c r="D30" s="197"/>
      <c r="E30" s="159">
        <v>0</v>
      </c>
      <c r="F30" s="160"/>
      <c r="G30" s="161"/>
      <c r="M30" s="162" t="s">
        <v>98</v>
      </c>
      <c r="O30" s="150"/>
    </row>
    <row r="31" spans="1:104">
      <c r="A31" s="157"/>
      <c r="B31" s="158"/>
      <c r="C31" s="196" t="s">
        <v>99</v>
      </c>
      <c r="D31" s="197"/>
      <c r="E31" s="159">
        <v>10.415800000000001</v>
      </c>
      <c r="F31" s="160"/>
      <c r="G31" s="161"/>
      <c r="M31" s="162" t="s">
        <v>99</v>
      </c>
      <c r="O31" s="150"/>
    </row>
    <row r="32" spans="1:104">
      <c r="A32" s="163"/>
      <c r="B32" s="164" t="s">
        <v>67</v>
      </c>
      <c r="C32" s="165" t="str">
        <f>CONCATENATE(B28," ",C28)</f>
        <v>63 Podlahy a podlahové konstrukce</v>
      </c>
      <c r="D32" s="163"/>
      <c r="E32" s="166"/>
      <c r="F32" s="166"/>
      <c r="G32" s="167"/>
      <c r="O32" s="150">
        <v>4</v>
      </c>
      <c r="BA32" s="168">
        <f>SUM(BA28:BA31)</f>
        <v>0</v>
      </c>
      <c r="BB32" s="168">
        <f>SUM(BB28:BB31)</f>
        <v>0</v>
      </c>
      <c r="BC32" s="168">
        <f>SUM(BC28:BC31)</f>
        <v>0</v>
      </c>
      <c r="BD32" s="168">
        <f>SUM(BD28:BD31)</f>
        <v>0</v>
      </c>
      <c r="BE32" s="168">
        <f>SUM(BE28:BE31)</f>
        <v>0</v>
      </c>
    </row>
    <row r="33" spans="1:104">
      <c r="A33" s="143" t="s">
        <v>65</v>
      </c>
      <c r="B33" s="144" t="s">
        <v>100</v>
      </c>
      <c r="C33" s="145" t="s">
        <v>101</v>
      </c>
      <c r="D33" s="146"/>
      <c r="E33" s="147"/>
      <c r="F33" s="147"/>
      <c r="G33" s="148"/>
      <c r="H33" s="149"/>
      <c r="I33" s="149"/>
      <c r="O33" s="150">
        <v>1</v>
      </c>
    </row>
    <row r="34" spans="1:104">
      <c r="A34" s="151">
        <v>7</v>
      </c>
      <c r="B34" s="152" t="s">
        <v>102</v>
      </c>
      <c r="C34" s="153" t="s">
        <v>103</v>
      </c>
      <c r="D34" s="154" t="s">
        <v>79</v>
      </c>
      <c r="E34" s="155">
        <v>165.33</v>
      </c>
      <c r="F34" s="155"/>
      <c r="G34" s="156"/>
      <c r="O34" s="150">
        <v>2</v>
      </c>
      <c r="AA34" s="123">
        <v>12</v>
      </c>
      <c r="AB34" s="123">
        <v>0</v>
      </c>
      <c r="AC34" s="123">
        <v>7</v>
      </c>
      <c r="AZ34" s="123">
        <v>1</v>
      </c>
      <c r="BA34" s="123">
        <f>IF(AZ34=1,G34,0)</f>
        <v>0</v>
      </c>
      <c r="BB34" s="123">
        <f>IF(AZ34=2,G34,0)</f>
        <v>0</v>
      </c>
      <c r="BC34" s="123">
        <f>IF(AZ34=3,G34,0)</f>
        <v>0</v>
      </c>
      <c r="BD34" s="123">
        <f>IF(AZ34=4,G34,0)</f>
        <v>0</v>
      </c>
      <c r="BE34" s="123">
        <f>IF(AZ34=5,G34,0)</f>
        <v>0</v>
      </c>
      <c r="CZ34" s="123">
        <v>1.0000000000000001E-5</v>
      </c>
    </row>
    <row r="35" spans="1:104">
      <c r="A35" s="157"/>
      <c r="B35" s="158"/>
      <c r="C35" s="196" t="s">
        <v>84</v>
      </c>
      <c r="D35" s="197"/>
      <c r="E35" s="159">
        <v>165.33</v>
      </c>
      <c r="F35" s="160"/>
      <c r="G35" s="161"/>
      <c r="M35" s="162" t="s">
        <v>84</v>
      </c>
      <c r="O35" s="150"/>
    </row>
    <row r="36" spans="1:104">
      <c r="A36" s="163"/>
      <c r="B36" s="164" t="s">
        <v>67</v>
      </c>
      <c r="C36" s="165" t="str">
        <f>CONCATENATE(B33," ",C33)</f>
        <v>93 Dokončovací práce inž.staveb</v>
      </c>
      <c r="D36" s="163"/>
      <c r="E36" s="166"/>
      <c r="F36" s="166"/>
      <c r="G36" s="167"/>
      <c r="O36" s="150">
        <v>4</v>
      </c>
      <c r="BA36" s="168">
        <f>SUM(BA33:BA35)</f>
        <v>0</v>
      </c>
      <c r="BB36" s="168">
        <f>SUM(BB33:BB35)</f>
        <v>0</v>
      </c>
      <c r="BC36" s="168">
        <f>SUM(BC33:BC35)</f>
        <v>0</v>
      </c>
      <c r="BD36" s="168">
        <f>SUM(BD33:BD35)</f>
        <v>0</v>
      </c>
      <c r="BE36" s="168">
        <f>SUM(BE33:BE35)</f>
        <v>0</v>
      </c>
    </row>
    <row r="37" spans="1:104">
      <c r="A37" s="143" t="s">
        <v>65</v>
      </c>
      <c r="B37" s="144" t="s">
        <v>104</v>
      </c>
      <c r="C37" s="145" t="s">
        <v>105</v>
      </c>
      <c r="D37" s="146"/>
      <c r="E37" s="147"/>
      <c r="F37" s="147"/>
      <c r="G37" s="148"/>
      <c r="H37" s="149"/>
      <c r="I37" s="149"/>
      <c r="O37" s="150">
        <v>1</v>
      </c>
    </row>
    <row r="38" spans="1:104">
      <c r="A38" s="151">
        <v>8</v>
      </c>
      <c r="B38" s="152" t="s">
        <v>106</v>
      </c>
      <c r="C38" s="153" t="s">
        <v>107</v>
      </c>
      <c r="D38" s="154" t="s">
        <v>79</v>
      </c>
      <c r="E38" s="155">
        <v>165.33</v>
      </c>
      <c r="F38" s="155"/>
      <c r="G38" s="156"/>
      <c r="O38" s="150">
        <v>2</v>
      </c>
      <c r="AA38" s="123">
        <v>12</v>
      </c>
      <c r="AB38" s="123">
        <v>0</v>
      </c>
      <c r="AC38" s="123">
        <v>8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4.0000000000000003E-5</v>
      </c>
    </row>
    <row r="39" spans="1:104">
      <c r="A39" s="157"/>
      <c r="B39" s="158"/>
      <c r="C39" s="196" t="s">
        <v>81</v>
      </c>
      <c r="D39" s="197"/>
      <c r="E39" s="159">
        <v>165.33</v>
      </c>
      <c r="F39" s="160"/>
      <c r="G39" s="161"/>
      <c r="M39" s="162" t="s">
        <v>81</v>
      </c>
      <c r="O39" s="150"/>
    </row>
    <row r="40" spans="1:104">
      <c r="A40" s="157"/>
      <c r="B40" s="158"/>
      <c r="C40" s="196"/>
      <c r="D40" s="197"/>
      <c r="E40" s="159">
        <v>0</v>
      </c>
      <c r="F40" s="160"/>
      <c r="G40" s="161"/>
      <c r="M40" s="162"/>
      <c r="O40" s="150"/>
    </row>
    <row r="41" spans="1:104">
      <c r="A41" s="163"/>
      <c r="B41" s="164" t="s">
        <v>67</v>
      </c>
      <c r="C41" s="165" t="str">
        <f>CONCATENATE(B37," ",C37)</f>
        <v>95 Dokončovací kce na pozem.stav.</v>
      </c>
      <c r="D41" s="163"/>
      <c r="E41" s="166"/>
      <c r="F41" s="166"/>
      <c r="G41" s="167"/>
      <c r="O41" s="150">
        <v>4</v>
      </c>
      <c r="BA41" s="168">
        <f>SUM(BA37:BA40)</f>
        <v>0</v>
      </c>
      <c r="BB41" s="168">
        <f>SUM(BB37:BB40)</f>
        <v>0</v>
      </c>
      <c r="BC41" s="168">
        <f>SUM(BC37:BC40)</f>
        <v>0</v>
      </c>
      <c r="BD41" s="168">
        <f>SUM(BD37:BD40)</f>
        <v>0</v>
      </c>
      <c r="BE41" s="168">
        <f>SUM(BE37:BE40)</f>
        <v>0</v>
      </c>
    </row>
    <row r="42" spans="1:104">
      <c r="A42" s="143" t="s">
        <v>65</v>
      </c>
      <c r="B42" s="144" t="s">
        <v>108</v>
      </c>
      <c r="C42" s="145" t="s">
        <v>109</v>
      </c>
      <c r="D42" s="146"/>
      <c r="E42" s="147"/>
      <c r="F42" s="147"/>
      <c r="G42" s="148"/>
      <c r="H42" s="149"/>
      <c r="I42" s="149"/>
      <c r="O42" s="150">
        <v>1</v>
      </c>
    </row>
    <row r="43" spans="1:104">
      <c r="A43" s="151">
        <v>9</v>
      </c>
      <c r="B43" s="152" t="s">
        <v>110</v>
      </c>
      <c r="C43" s="153" t="s">
        <v>111</v>
      </c>
      <c r="D43" s="154" t="s">
        <v>79</v>
      </c>
      <c r="E43" s="155">
        <v>45.83</v>
      </c>
      <c r="F43" s="155"/>
      <c r="G43" s="156"/>
      <c r="O43" s="150">
        <v>2</v>
      </c>
      <c r="AA43" s="123">
        <v>12</v>
      </c>
      <c r="AB43" s="123">
        <v>0</v>
      </c>
      <c r="AC43" s="123">
        <v>9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104">
      <c r="A44" s="157"/>
      <c r="B44" s="158"/>
      <c r="C44" s="196" t="s">
        <v>112</v>
      </c>
      <c r="D44" s="197"/>
      <c r="E44" s="159">
        <v>0</v>
      </c>
      <c r="F44" s="160"/>
      <c r="G44" s="161"/>
      <c r="M44" s="162" t="s">
        <v>112</v>
      </c>
      <c r="O44" s="150"/>
    </row>
    <row r="45" spans="1:104">
      <c r="A45" s="157"/>
      <c r="B45" s="158"/>
      <c r="C45" s="196" t="s">
        <v>113</v>
      </c>
      <c r="D45" s="197"/>
      <c r="E45" s="159">
        <v>45.83</v>
      </c>
      <c r="F45" s="160"/>
      <c r="G45" s="161"/>
      <c r="M45" s="162" t="s">
        <v>113</v>
      </c>
      <c r="O45" s="150"/>
    </row>
    <row r="46" spans="1:104" ht="22.5">
      <c r="A46" s="151">
        <v>10</v>
      </c>
      <c r="B46" s="152" t="s">
        <v>114</v>
      </c>
      <c r="C46" s="153" t="s">
        <v>115</v>
      </c>
      <c r="D46" s="154" t="s">
        <v>116</v>
      </c>
      <c r="E46" s="155">
        <v>10.064500000000001</v>
      </c>
      <c r="F46" s="155"/>
      <c r="G46" s="156"/>
      <c r="O46" s="150">
        <v>2</v>
      </c>
      <c r="AA46" s="123">
        <v>12</v>
      </c>
      <c r="AB46" s="123">
        <v>0</v>
      </c>
      <c r="AC46" s="123">
        <v>10</v>
      </c>
      <c r="AZ46" s="123">
        <v>1</v>
      </c>
      <c r="BA46" s="123">
        <f>IF(AZ46=1,G46,0)</f>
        <v>0</v>
      </c>
      <c r="BB46" s="123">
        <f>IF(AZ46=2,G46,0)</f>
        <v>0</v>
      </c>
      <c r="BC46" s="123">
        <f>IF(AZ46=3,G46,0)</f>
        <v>0</v>
      </c>
      <c r="BD46" s="123">
        <f>IF(AZ46=4,G46,0)</f>
        <v>0</v>
      </c>
      <c r="BE46" s="123">
        <f>IF(AZ46=5,G46,0)</f>
        <v>0</v>
      </c>
      <c r="CZ46" s="123">
        <v>0</v>
      </c>
    </row>
    <row r="47" spans="1:104">
      <c r="A47" s="157"/>
      <c r="B47" s="158"/>
      <c r="C47" s="196" t="s">
        <v>117</v>
      </c>
      <c r="D47" s="197"/>
      <c r="E47" s="159">
        <v>0</v>
      </c>
      <c r="F47" s="160"/>
      <c r="G47" s="161"/>
      <c r="M47" s="162" t="s">
        <v>117</v>
      </c>
      <c r="O47" s="150"/>
    </row>
    <row r="48" spans="1:104">
      <c r="A48" s="157"/>
      <c r="B48" s="158"/>
      <c r="C48" s="196" t="s">
        <v>118</v>
      </c>
      <c r="D48" s="197"/>
      <c r="E48" s="159">
        <v>7.2229999999999999</v>
      </c>
      <c r="F48" s="160"/>
      <c r="G48" s="161"/>
      <c r="M48" s="162" t="s">
        <v>118</v>
      </c>
      <c r="O48" s="150"/>
    </row>
    <row r="49" spans="1:104">
      <c r="A49" s="157"/>
      <c r="B49" s="158"/>
      <c r="C49" s="196" t="s">
        <v>119</v>
      </c>
      <c r="D49" s="197"/>
      <c r="E49" s="159">
        <v>0</v>
      </c>
      <c r="F49" s="160"/>
      <c r="G49" s="161"/>
      <c r="M49" s="162" t="s">
        <v>119</v>
      </c>
      <c r="O49" s="150"/>
    </row>
    <row r="50" spans="1:104">
      <c r="A50" s="157"/>
      <c r="B50" s="158"/>
      <c r="C50" s="196" t="s">
        <v>120</v>
      </c>
      <c r="D50" s="197"/>
      <c r="E50" s="159">
        <v>2.8414999999999999</v>
      </c>
      <c r="F50" s="160"/>
      <c r="G50" s="161"/>
      <c r="M50" s="162" t="s">
        <v>120</v>
      </c>
      <c r="O50" s="150"/>
    </row>
    <row r="51" spans="1:104">
      <c r="A51" s="151">
        <v>11</v>
      </c>
      <c r="B51" s="152" t="s">
        <v>121</v>
      </c>
      <c r="C51" s="153" t="s">
        <v>122</v>
      </c>
      <c r="D51" s="154" t="s">
        <v>116</v>
      </c>
      <c r="E51" s="155">
        <v>24.799499999999998</v>
      </c>
      <c r="F51" s="155"/>
      <c r="G51" s="156"/>
      <c r="O51" s="150">
        <v>2</v>
      </c>
      <c r="AA51" s="123">
        <v>12</v>
      </c>
      <c r="AB51" s="123">
        <v>0</v>
      </c>
      <c r="AC51" s="123">
        <v>11</v>
      </c>
      <c r="AZ51" s="123">
        <v>1</v>
      </c>
      <c r="BA51" s="123">
        <f>IF(AZ51=1,G51,0)</f>
        <v>0</v>
      </c>
      <c r="BB51" s="123">
        <f>IF(AZ51=2,G51,0)</f>
        <v>0</v>
      </c>
      <c r="BC51" s="123">
        <f>IF(AZ51=3,G51,0)</f>
        <v>0</v>
      </c>
      <c r="BD51" s="123">
        <f>IF(AZ51=4,G51,0)</f>
        <v>0</v>
      </c>
      <c r="BE51" s="123">
        <f>IF(AZ51=5,G51,0)</f>
        <v>0</v>
      </c>
      <c r="CZ51" s="123">
        <v>0</v>
      </c>
    </row>
    <row r="52" spans="1:104">
      <c r="A52" s="157"/>
      <c r="B52" s="158"/>
      <c r="C52" s="196" t="s">
        <v>123</v>
      </c>
      <c r="D52" s="197"/>
      <c r="E52" s="159">
        <v>24.799499999999998</v>
      </c>
      <c r="F52" s="160"/>
      <c r="G52" s="161"/>
      <c r="M52" s="162" t="s">
        <v>123</v>
      </c>
      <c r="O52" s="150"/>
    </row>
    <row r="53" spans="1:104" ht="22.5">
      <c r="A53" s="151">
        <v>12</v>
      </c>
      <c r="B53" s="152" t="s">
        <v>124</v>
      </c>
      <c r="C53" s="153" t="s">
        <v>125</v>
      </c>
      <c r="D53" s="154" t="s">
        <v>126</v>
      </c>
      <c r="E53" s="155">
        <v>100</v>
      </c>
      <c r="F53" s="155"/>
      <c r="G53" s="156"/>
      <c r="O53" s="150">
        <v>2</v>
      </c>
      <c r="AA53" s="123">
        <v>12</v>
      </c>
      <c r="AB53" s="123">
        <v>0</v>
      </c>
      <c r="AC53" s="123">
        <v>12</v>
      </c>
      <c r="AZ53" s="123">
        <v>1</v>
      </c>
      <c r="BA53" s="123">
        <f>IF(AZ53=1,G53,0)</f>
        <v>0</v>
      </c>
      <c r="BB53" s="123">
        <f>IF(AZ53=2,G53,0)</f>
        <v>0</v>
      </c>
      <c r="BC53" s="123">
        <f>IF(AZ53=3,G53,0)</f>
        <v>0</v>
      </c>
      <c r="BD53" s="123">
        <f>IF(AZ53=4,G53,0)</f>
        <v>0</v>
      </c>
      <c r="BE53" s="123">
        <f>IF(AZ53=5,G53,0)</f>
        <v>0</v>
      </c>
      <c r="CZ53" s="123">
        <v>0</v>
      </c>
    </row>
    <row r="54" spans="1:104">
      <c r="A54" s="151">
        <v>13</v>
      </c>
      <c r="B54" s="152" t="s">
        <v>127</v>
      </c>
      <c r="C54" s="153" t="s">
        <v>128</v>
      </c>
      <c r="D54" s="154" t="s">
        <v>116</v>
      </c>
      <c r="E54" s="155">
        <v>6.6132</v>
      </c>
      <c r="F54" s="155"/>
      <c r="G54" s="156"/>
      <c r="O54" s="150">
        <v>2</v>
      </c>
      <c r="AA54" s="123">
        <v>12</v>
      </c>
      <c r="AB54" s="123">
        <v>0</v>
      </c>
      <c r="AC54" s="123">
        <v>13</v>
      </c>
      <c r="AZ54" s="123">
        <v>1</v>
      </c>
      <c r="BA54" s="123">
        <f>IF(AZ54=1,G54,0)</f>
        <v>0</v>
      </c>
      <c r="BB54" s="123">
        <f>IF(AZ54=2,G54,0)</f>
        <v>0</v>
      </c>
      <c r="BC54" s="123">
        <f>IF(AZ54=3,G54,0)</f>
        <v>0</v>
      </c>
      <c r="BD54" s="123">
        <f>IF(AZ54=4,G54,0)</f>
        <v>0</v>
      </c>
      <c r="BE54" s="123">
        <f>IF(AZ54=5,G54,0)</f>
        <v>0</v>
      </c>
      <c r="CZ54" s="123">
        <v>0</v>
      </c>
    </row>
    <row r="55" spans="1:104">
      <c r="A55" s="157"/>
      <c r="B55" s="158"/>
      <c r="C55" s="196" t="s">
        <v>74</v>
      </c>
      <c r="D55" s="197"/>
      <c r="E55" s="159">
        <v>0</v>
      </c>
      <c r="F55" s="160"/>
      <c r="G55" s="161"/>
      <c r="M55" s="162" t="s">
        <v>74</v>
      </c>
      <c r="O55" s="150"/>
    </row>
    <row r="56" spans="1:104">
      <c r="A56" s="157"/>
      <c r="B56" s="158"/>
      <c r="C56" s="196" t="s">
        <v>129</v>
      </c>
      <c r="D56" s="197"/>
      <c r="E56" s="159">
        <v>6.6132</v>
      </c>
      <c r="F56" s="160"/>
      <c r="G56" s="161"/>
      <c r="M56" s="162" t="s">
        <v>129</v>
      </c>
      <c r="O56" s="150"/>
    </row>
    <row r="57" spans="1:104">
      <c r="A57" s="163"/>
      <c r="B57" s="164" t="s">
        <v>67</v>
      </c>
      <c r="C57" s="165" t="str">
        <f>CONCATENATE(B42," ",C42)</f>
        <v>96 Bourání konstrukcí</v>
      </c>
      <c r="D57" s="163"/>
      <c r="E57" s="166"/>
      <c r="F57" s="166"/>
      <c r="G57" s="167"/>
      <c r="O57" s="150">
        <v>4</v>
      </c>
      <c r="BA57" s="168">
        <f>SUM(BA42:BA56)</f>
        <v>0</v>
      </c>
      <c r="BB57" s="168">
        <f>SUM(BB42:BB56)</f>
        <v>0</v>
      </c>
      <c r="BC57" s="168">
        <f>SUM(BC42:BC56)</f>
        <v>0</v>
      </c>
      <c r="BD57" s="168">
        <f>SUM(BD42:BD56)</f>
        <v>0</v>
      </c>
      <c r="BE57" s="168">
        <f>SUM(BE42:BE56)</f>
        <v>0</v>
      </c>
    </row>
    <row r="58" spans="1:104">
      <c r="A58" s="143" t="s">
        <v>65</v>
      </c>
      <c r="B58" s="144" t="s">
        <v>130</v>
      </c>
      <c r="C58" s="145" t="s">
        <v>131</v>
      </c>
      <c r="D58" s="146"/>
      <c r="E58" s="147"/>
      <c r="F58" s="147"/>
      <c r="G58" s="148"/>
      <c r="H58" s="149"/>
      <c r="I58" s="149"/>
      <c r="O58" s="150">
        <v>1</v>
      </c>
    </row>
    <row r="59" spans="1:104">
      <c r="A59" s="151">
        <v>14</v>
      </c>
      <c r="B59" s="152" t="s">
        <v>132</v>
      </c>
      <c r="C59" s="153" t="s">
        <v>133</v>
      </c>
      <c r="D59" s="154" t="s">
        <v>79</v>
      </c>
      <c r="E59" s="155">
        <v>165.33</v>
      </c>
      <c r="F59" s="155"/>
      <c r="G59" s="156"/>
      <c r="O59" s="150">
        <v>2</v>
      </c>
      <c r="AA59" s="123">
        <v>12</v>
      </c>
      <c r="AB59" s="123">
        <v>0</v>
      </c>
      <c r="AC59" s="123">
        <v>14</v>
      </c>
      <c r="AZ59" s="123">
        <v>1</v>
      </c>
      <c r="BA59" s="123">
        <f>IF(AZ59=1,G59,0)</f>
        <v>0</v>
      </c>
      <c r="BB59" s="123">
        <f>IF(AZ59=2,G59,0)</f>
        <v>0</v>
      </c>
      <c r="BC59" s="123">
        <f>IF(AZ59=3,G59,0)</f>
        <v>0</v>
      </c>
      <c r="BD59" s="123">
        <f>IF(AZ59=4,G59,0)</f>
        <v>0</v>
      </c>
      <c r="BE59" s="123">
        <f>IF(AZ59=5,G59,0)</f>
        <v>0</v>
      </c>
      <c r="CZ59" s="123">
        <v>0</v>
      </c>
    </row>
    <row r="60" spans="1:104">
      <c r="A60" s="157"/>
      <c r="B60" s="158"/>
      <c r="C60" s="196" t="s">
        <v>84</v>
      </c>
      <c r="D60" s="197"/>
      <c r="E60" s="159">
        <v>165.33</v>
      </c>
      <c r="F60" s="160"/>
      <c r="G60" s="161"/>
      <c r="M60" s="162" t="s">
        <v>84</v>
      </c>
      <c r="O60" s="150"/>
    </row>
    <row r="61" spans="1:104">
      <c r="A61" s="151">
        <v>15</v>
      </c>
      <c r="B61" s="152" t="s">
        <v>134</v>
      </c>
      <c r="C61" s="153" t="s">
        <v>135</v>
      </c>
      <c r="D61" s="154" t="s">
        <v>136</v>
      </c>
      <c r="E61" s="155">
        <v>1</v>
      </c>
      <c r="F61" s="155"/>
      <c r="G61" s="156"/>
      <c r="O61" s="150">
        <v>2</v>
      </c>
      <c r="AA61" s="123">
        <v>12</v>
      </c>
      <c r="AB61" s="123">
        <v>0</v>
      </c>
      <c r="AC61" s="123">
        <v>15</v>
      </c>
      <c r="AZ61" s="123">
        <v>1</v>
      </c>
      <c r="BA61" s="123">
        <f>IF(AZ61=1,G61,0)</f>
        <v>0</v>
      </c>
      <c r="BB61" s="123">
        <f>IF(AZ61=2,G61,0)</f>
        <v>0</v>
      </c>
      <c r="BC61" s="123">
        <f>IF(AZ61=3,G61,0)</f>
        <v>0</v>
      </c>
      <c r="BD61" s="123">
        <f>IF(AZ61=4,G61,0)</f>
        <v>0</v>
      </c>
      <c r="BE61" s="123">
        <f>IF(AZ61=5,G61,0)</f>
        <v>0</v>
      </c>
      <c r="CZ61" s="123">
        <v>0</v>
      </c>
    </row>
    <row r="62" spans="1:104">
      <c r="A62" s="157"/>
      <c r="B62" s="158"/>
      <c r="C62" s="196" t="s">
        <v>137</v>
      </c>
      <c r="D62" s="197"/>
      <c r="E62" s="159">
        <v>0</v>
      </c>
      <c r="F62" s="160"/>
      <c r="G62" s="161"/>
      <c r="M62" s="162" t="s">
        <v>137</v>
      </c>
      <c r="O62" s="150"/>
    </row>
    <row r="63" spans="1:104">
      <c r="A63" s="157"/>
      <c r="B63" s="158"/>
      <c r="C63" s="196" t="s">
        <v>138</v>
      </c>
      <c r="D63" s="197"/>
      <c r="E63" s="159">
        <v>1</v>
      </c>
      <c r="F63" s="160"/>
      <c r="G63" s="161"/>
      <c r="M63" s="162" t="s">
        <v>138</v>
      </c>
      <c r="O63" s="150"/>
    </row>
    <row r="64" spans="1:104">
      <c r="A64" s="151">
        <v>16</v>
      </c>
      <c r="B64" s="152" t="s">
        <v>139</v>
      </c>
      <c r="C64" s="153" t="s">
        <v>140</v>
      </c>
      <c r="D64" s="154" t="s">
        <v>136</v>
      </c>
      <c r="E64" s="155">
        <v>67.760000000000005</v>
      </c>
      <c r="F64" s="155"/>
      <c r="G64" s="156"/>
      <c r="O64" s="150">
        <v>2</v>
      </c>
      <c r="AA64" s="123">
        <v>12</v>
      </c>
      <c r="AB64" s="123">
        <v>0</v>
      </c>
      <c r="AC64" s="123">
        <v>16</v>
      </c>
      <c r="AZ64" s="123">
        <v>1</v>
      </c>
      <c r="BA64" s="123">
        <f>IF(AZ64=1,G64,0)</f>
        <v>0</v>
      </c>
      <c r="BB64" s="123">
        <f>IF(AZ64=2,G64,0)</f>
        <v>0</v>
      </c>
      <c r="BC64" s="123">
        <f>IF(AZ64=3,G64,0)</f>
        <v>0</v>
      </c>
      <c r="BD64" s="123">
        <f>IF(AZ64=4,G64,0)</f>
        <v>0</v>
      </c>
      <c r="BE64" s="123">
        <f>IF(AZ64=5,G64,0)</f>
        <v>0</v>
      </c>
      <c r="CZ64" s="123">
        <v>0</v>
      </c>
    </row>
    <row r="65" spans="1:104">
      <c r="A65" s="157"/>
      <c r="B65" s="158"/>
      <c r="C65" s="196" t="s">
        <v>141</v>
      </c>
      <c r="D65" s="197"/>
      <c r="E65" s="159">
        <v>67.760000000000005</v>
      </c>
      <c r="F65" s="160"/>
      <c r="G65" s="161"/>
      <c r="M65" s="162" t="s">
        <v>141</v>
      </c>
      <c r="O65" s="150"/>
    </row>
    <row r="66" spans="1:104">
      <c r="A66" s="151">
        <v>17</v>
      </c>
      <c r="B66" s="152" t="s">
        <v>142</v>
      </c>
      <c r="C66" s="153" t="s">
        <v>143</v>
      </c>
      <c r="D66" s="154" t="s">
        <v>136</v>
      </c>
      <c r="E66" s="155">
        <v>67.760000000000005</v>
      </c>
      <c r="F66" s="155"/>
      <c r="G66" s="156"/>
      <c r="O66" s="150">
        <v>2</v>
      </c>
      <c r="AA66" s="123">
        <v>12</v>
      </c>
      <c r="AB66" s="123">
        <v>0</v>
      </c>
      <c r="AC66" s="123">
        <v>17</v>
      </c>
      <c r="AZ66" s="123">
        <v>1</v>
      </c>
      <c r="BA66" s="123">
        <f>IF(AZ66=1,G66,0)</f>
        <v>0</v>
      </c>
      <c r="BB66" s="123">
        <f>IF(AZ66=2,G66,0)</f>
        <v>0</v>
      </c>
      <c r="BC66" s="123">
        <f>IF(AZ66=3,G66,0)</f>
        <v>0</v>
      </c>
      <c r="BD66" s="123">
        <f>IF(AZ66=4,G66,0)</f>
        <v>0</v>
      </c>
      <c r="BE66" s="123">
        <f>IF(AZ66=5,G66,0)</f>
        <v>0</v>
      </c>
      <c r="CZ66" s="123">
        <v>0</v>
      </c>
    </row>
    <row r="67" spans="1:104">
      <c r="A67" s="157"/>
      <c r="B67" s="158"/>
      <c r="C67" s="196" t="s">
        <v>144</v>
      </c>
      <c r="D67" s="197"/>
      <c r="E67" s="159">
        <v>0</v>
      </c>
      <c r="F67" s="160"/>
      <c r="G67" s="161"/>
      <c r="M67" s="162" t="s">
        <v>144</v>
      </c>
      <c r="O67" s="150"/>
    </row>
    <row r="68" spans="1:104">
      <c r="A68" s="157"/>
      <c r="B68" s="158"/>
      <c r="C68" s="196" t="s">
        <v>145</v>
      </c>
      <c r="D68" s="197"/>
      <c r="E68" s="159">
        <v>67.760000000000005</v>
      </c>
      <c r="F68" s="160"/>
      <c r="G68" s="161"/>
      <c r="M68" s="162" t="s">
        <v>145</v>
      </c>
      <c r="O68" s="150"/>
    </row>
    <row r="69" spans="1:104">
      <c r="A69" s="157"/>
      <c r="B69" s="158"/>
      <c r="C69" s="196"/>
      <c r="D69" s="197"/>
      <c r="E69" s="159">
        <v>0</v>
      </c>
      <c r="F69" s="160"/>
      <c r="G69" s="161"/>
      <c r="M69" s="162"/>
      <c r="O69" s="150"/>
    </row>
    <row r="70" spans="1:104">
      <c r="A70" s="151">
        <v>18</v>
      </c>
      <c r="B70" s="152" t="s">
        <v>146</v>
      </c>
      <c r="C70" s="153" t="s">
        <v>147</v>
      </c>
      <c r="D70" s="154" t="s">
        <v>136</v>
      </c>
      <c r="E70" s="155">
        <v>67.760000000000005</v>
      </c>
      <c r="F70" s="155"/>
      <c r="G70" s="156"/>
      <c r="O70" s="150">
        <v>2</v>
      </c>
      <c r="AA70" s="123">
        <v>12</v>
      </c>
      <c r="AB70" s="123">
        <v>0</v>
      </c>
      <c r="AC70" s="123">
        <v>18</v>
      </c>
      <c r="AZ70" s="123">
        <v>1</v>
      </c>
      <c r="BA70" s="123">
        <f>IF(AZ70=1,G70,0)</f>
        <v>0</v>
      </c>
      <c r="BB70" s="123">
        <f>IF(AZ70=2,G70,0)</f>
        <v>0</v>
      </c>
      <c r="BC70" s="123">
        <f>IF(AZ70=3,G70,0)</f>
        <v>0</v>
      </c>
      <c r="BD70" s="123">
        <f>IF(AZ70=4,G70,0)</f>
        <v>0</v>
      </c>
      <c r="BE70" s="123">
        <f>IF(AZ70=5,G70,0)</f>
        <v>0</v>
      </c>
      <c r="CZ70" s="123">
        <v>0</v>
      </c>
    </row>
    <row r="71" spans="1:104">
      <c r="A71" s="157"/>
      <c r="B71" s="158"/>
      <c r="C71" s="196" t="s">
        <v>145</v>
      </c>
      <c r="D71" s="197"/>
      <c r="E71" s="159">
        <v>67.760000000000005</v>
      </c>
      <c r="F71" s="160"/>
      <c r="G71" s="161"/>
      <c r="M71" s="162" t="s">
        <v>145</v>
      </c>
      <c r="O71" s="150"/>
    </row>
    <row r="72" spans="1:104">
      <c r="A72" s="151">
        <v>19</v>
      </c>
      <c r="B72" s="152" t="s">
        <v>148</v>
      </c>
      <c r="C72" s="153" t="s">
        <v>149</v>
      </c>
      <c r="D72" s="154" t="s">
        <v>136</v>
      </c>
      <c r="E72" s="155">
        <v>67.760000000000005</v>
      </c>
      <c r="F72" s="155"/>
      <c r="G72" s="156"/>
      <c r="O72" s="150">
        <v>2</v>
      </c>
      <c r="AA72" s="123">
        <v>12</v>
      </c>
      <c r="AB72" s="123">
        <v>0</v>
      </c>
      <c r="AC72" s="123">
        <v>19</v>
      </c>
      <c r="AZ72" s="123">
        <v>1</v>
      </c>
      <c r="BA72" s="123">
        <f>IF(AZ72=1,G72,0)</f>
        <v>0</v>
      </c>
      <c r="BB72" s="123">
        <f>IF(AZ72=2,G72,0)</f>
        <v>0</v>
      </c>
      <c r="BC72" s="123">
        <f>IF(AZ72=3,G72,0)</f>
        <v>0</v>
      </c>
      <c r="BD72" s="123">
        <f>IF(AZ72=4,G72,0)</f>
        <v>0</v>
      </c>
      <c r="BE72" s="123">
        <f>IF(AZ72=5,G72,0)</f>
        <v>0</v>
      </c>
      <c r="CZ72" s="123">
        <v>0</v>
      </c>
    </row>
    <row r="73" spans="1:104">
      <c r="A73" s="157"/>
      <c r="B73" s="158"/>
      <c r="C73" s="196" t="s">
        <v>145</v>
      </c>
      <c r="D73" s="197"/>
      <c r="E73" s="159">
        <v>67.760000000000005</v>
      </c>
      <c r="F73" s="160"/>
      <c r="G73" s="161"/>
      <c r="M73" s="162" t="s">
        <v>145</v>
      </c>
      <c r="O73" s="150"/>
    </row>
    <row r="74" spans="1:104">
      <c r="A74" s="151">
        <v>20</v>
      </c>
      <c r="B74" s="152" t="s">
        <v>150</v>
      </c>
      <c r="C74" s="153" t="s">
        <v>151</v>
      </c>
      <c r="D74" s="154" t="s">
        <v>136</v>
      </c>
      <c r="E74" s="155">
        <v>67.760000000000005</v>
      </c>
      <c r="F74" s="155"/>
      <c r="G74" s="156"/>
      <c r="O74" s="150">
        <v>2</v>
      </c>
      <c r="AA74" s="123">
        <v>12</v>
      </c>
      <c r="AB74" s="123">
        <v>0</v>
      </c>
      <c r="AC74" s="123">
        <v>20</v>
      </c>
      <c r="AZ74" s="123">
        <v>1</v>
      </c>
      <c r="BA74" s="123">
        <f>IF(AZ74=1,G74,0)</f>
        <v>0</v>
      </c>
      <c r="BB74" s="123">
        <f>IF(AZ74=2,G74,0)</f>
        <v>0</v>
      </c>
      <c r="BC74" s="123">
        <f>IF(AZ74=3,G74,0)</f>
        <v>0</v>
      </c>
      <c r="BD74" s="123">
        <f>IF(AZ74=4,G74,0)</f>
        <v>0</v>
      </c>
      <c r="BE74" s="123">
        <f>IF(AZ74=5,G74,0)</f>
        <v>0</v>
      </c>
      <c r="CZ74" s="123">
        <v>0</v>
      </c>
    </row>
    <row r="75" spans="1:104">
      <c r="A75" s="157"/>
      <c r="B75" s="158"/>
      <c r="C75" s="196" t="s">
        <v>145</v>
      </c>
      <c r="D75" s="197"/>
      <c r="E75" s="159">
        <v>67.760000000000005</v>
      </c>
      <c r="F75" s="160"/>
      <c r="G75" s="161"/>
      <c r="M75" s="162" t="s">
        <v>145</v>
      </c>
      <c r="O75" s="150"/>
    </row>
    <row r="76" spans="1:104">
      <c r="A76" s="163"/>
      <c r="B76" s="164" t="s">
        <v>67</v>
      </c>
      <c r="C76" s="165" t="str">
        <f>CONCATENATE(B58," ",C58)</f>
        <v>97 Prorážení otvorů</v>
      </c>
      <c r="D76" s="163"/>
      <c r="E76" s="166"/>
      <c r="F76" s="166"/>
      <c r="G76" s="167"/>
      <c r="O76" s="150">
        <v>4</v>
      </c>
      <c r="BA76" s="168">
        <f>SUM(BA58:BA75)</f>
        <v>0</v>
      </c>
      <c r="BB76" s="168">
        <f>SUM(BB58:BB75)</f>
        <v>0</v>
      </c>
      <c r="BC76" s="168">
        <f>SUM(BC58:BC75)</f>
        <v>0</v>
      </c>
      <c r="BD76" s="168">
        <f>SUM(BD58:BD75)</f>
        <v>0</v>
      </c>
      <c r="BE76" s="168">
        <f>SUM(BE58:BE75)</f>
        <v>0</v>
      </c>
    </row>
    <row r="77" spans="1:104">
      <c r="A77" s="143" t="s">
        <v>65</v>
      </c>
      <c r="B77" s="144" t="s">
        <v>152</v>
      </c>
      <c r="C77" s="145" t="s">
        <v>153</v>
      </c>
      <c r="D77" s="146"/>
      <c r="E77" s="147"/>
      <c r="F77" s="147"/>
      <c r="G77" s="148"/>
      <c r="H77" s="149"/>
      <c r="I77" s="149"/>
      <c r="O77" s="150">
        <v>1</v>
      </c>
    </row>
    <row r="78" spans="1:104">
      <c r="A78" s="151">
        <v>21</v>
      </c>
      <c r="B78" s="152" t="s">
        <v>154</v>
      </c>
      <c r="C78" s="153" t="s">
        <v>155</v>
      </c>
      <c r="D78" s="154" t="s">
        <v>136</v>
      </c>
      <c r="E78" s="155">
        <v>3.45</v>
      </c>
      <c r="F78" s="155"/>
      <c r="G78" s="156"/>
      <c r="O78" s="150">
        <v>2</v>
      </c>
      <c r="AA78" s="123">
        <v>12</v>
      </c>
      <c r="AB78" s="123">
        <v>0</v>
      </c>
      <c r="AC78" s="123">
        <v>21</v>
      </c>
      <c r="AZ78" s="123">
        <v>1</v>
      </c>
      <c r="BA78" s="123">
        <f>IF(AZ78=1,G78,0)</f>
        <v>0</v>
      </c>
      <c r="BB78" s="123">
        <f>IF(AZ78=2,G78,0)</f>
        <v>0</v>
      </c>
      <c r="BC78" s="123">
        <f>IF(AZ78=3,G78,0)</f>
        <v>0</v>
      </c>
      <c r="BD78" s="123">
        <f>IF(AZ78=4,G78,0)</f>
        <v>0</v>
      </c>
      <c r="BE78" s="123">
        <f>IF(AZ78=5,G78,0)</f>
        <v>0</v>
      </c>
      <c r="CZ78" s="123">
        <v>0</v>
      </c>
    </row>
    <row r="79" spans="1:104">
      <c r="A79" s="157"/>
      <c r="B79" s="158"/>
      <c r="C79" s="196" t="s">
        <v>156</v>
      </c>
      <c r="D79" s="197"/>
      <c r="E79" s="159">
        <v>3.45</v>
      </c>
      <c r="F79" s="160"/>
      <c r="G79" s="161"/>
      <c r="M79" s="162" t="s">
        <v>156</v>
      </c>
      <c r="O79" s="150"/>
    </row>
    <row r="80" spans="1:104">
      <c r="A80" s="163"/>
      <c r="B80" s="164" t="s">
        <v>67</v>
      </c>
      <c r="C80" s="165" t="str">
        <f>CONCATENATE(B77," ",C77)</f>
        <v>99 Staveništní přesun hmot</v>
      </c>
      <c r="D80" s="163"/>
      <c r="E80" s="166"/>
      <c r="F80" s="166"/>
      <c r="G80" s="167"/>
      <c r="O80" s="150">
        <v>4</v>
      </c>
      <c r="BA80" s="168">
        <f>SUM(BA77:BA79)</f>
        <v>0</v>
      </c>
      <c r="BB80" s="168">
        <f>SUM(BB77:BB79)</f>
        <v>0</v>
      </c>
      <c r="BC80" s="168">
        <f>SUM(BC77:BC79)</f>
        <v>0</v>
      </c>
      <c r="BD80" s="168">
        <f>SUM(BD77:BD79)</f>
        <v>0</v>
      </c>
      <c r="BE80" s="168">
        <f>SUM(BE77:BE79)</f>
        <v>0</v>
      </c>
    </row>
    <row r="81" spans="1:104">
      <c r="A81" s="143" t="s">
        <v>65</v>
      </c>
      <c r="B81" s="144" t="s">
        <v>157</v>
      </c>
      <c r="C81" s="145" t="s">
        <v>158</v>
      </c>
      <c r="D81" s="146"/>
      <c r="E81" s="147"/>
      <c r="F81" s="147"/>
      <c r="G81" s="148"/>
      <c r="H81" s="149"/>
      <c r="I81" s="149"/>
      <c r="O81" s="150">
        <v>1</v>
      </c>
    </row>
    <row r="82" spans="1:104" ht="22.5">
      <c r="A82" s="151">
        <v>22</v>
      </c>
      <c r="B82" s="152" t="s">
        <v>159</v>
      </c>
      <c r="C82" s="153" t="s">
        <v>160</v>
      </c>
      <c r="D82" s="154" t="s">
        <v>79</v>
      </c>
      <c r="E82" s="155">
        <v>165.33</v>
      </c>
      <c r="F82" s="155"/>
      <c r="G82" s="156"/>
      <c r="O82" s="150">
        <v>2</v>
      </c>
      <c r="AA82" s="123">
        <v>12</v>
      </c>
      <c r="AB82" s="123">
        <v>0</v>
      </c>
      <c r="AC82" s="123">
        <v>22</v>
      </c>
      <c r="AZ82" s="123">
        <v>2</v>
      </c>
      <c r="BA82" s="123">
        <f>IF(AZ82=1,G82,0)</f>
        <v>0</v>
      </c>
      <c r="BB82" s="123">
        <f>IF(AZ82=2,G82,0)</f>
        <v>0</v>
      </c>
      <c r="BC82" s="123">
        <f>IF(AZ82=3,G82,0)</f>
        <v>0</v>
      </c>
      <c r="BD82" s="123">
        <f>IF(AZ82=4,G82,0)</f>
        <v>0</v>
      </c>
      <c r="BE82" s="123">
        <f>IF(AZ82=5,G82,0)</f>
        <v>0</v>
      </c>
      <c r="CZ82" s="123">
        <v>5.0099999999999997E-3</v>
      </c>
    </row>
    <row r="83" spans="1:104">
      <c r="A83" s="157"/>
      <c r="B83" s="158"/>
      <c r="C83" s="196" t="s">
        <v>84</v>
      </c>
      <c r="D83" s="197"/>
      <c r="E83" s="159">
        <v>165.33</v>
      </c>
      <c r="F83" s="160"/>
      <c r="G83" s="161"/>
      <c r="M83" s="162" t="s">
        <v>84</v>
      </c>
      <c r="O83" s="150"/>
    </row>
    <row r="84" spans="1:104">
      <c r="A84" s="151">
        <v>23</v>
      </c>
      <c r="B84" s="152" t="s">
        <v>161</v>
      </c>
      <c r="C84" s="153" t="s">
        <v>162</v>
      </c>
      <c r="D84" s="154" t="s">
        <v>54</v>
      </c>
      <c r="E84" s="155">
        <v>4.1500000000000002E-2</v>
      </c>
      <c r="F84" s="155"/>
      <c r="G84" s="156"/>
      <c r="O84" s="150">
        <v>2</v>
      </c>
      <c r="AA84" s="123">
        <v>12</v>
      </c>
      <c r="AB84" s="123">
        <v>0</v>
      </c>
      <c r="AC84" s="123">
        <v>23</v>
      </c>
      <c r="AZ84" s="123">
        <v>2</v>
      </c>
      <c r="BA84" s="123">
        <f>IF(AZ84=1,G84,0)</f>
        <v>0</v>
      </c>
      <c r="BB84" s="123">
        <f>IF(AZ84=2,G84,0)</f>
        <v>0</v>
      </c>
      <c r="BC84" s="123">
        <f>IF(AZ84=3,G84,0)</f>
        <v>0</v>
      </c>
      <c r="BD84" s="123">
        <f>IF(AZ84=4,G84,0)</f>
        <v>0</v>
      </c>
      <c r="BE84" s="123">
        <f>IF(AZ84=5,G84,0)</f>
        <v>0</v>
      </c>
      <c r="CZ84" s="123">
        <v>0</v>
      </c>
    </row>
    <row r="85" spans="1:104">
      <c r="A85" s="163"/>
      <c r="B85" s="164" t="s">
        <v>67</v>
      </c>
      <c r="C85" s="165" t="str">
        <f>CONCATENATE(B81," ",C81)</f>
        <v>711 Izolace proti vodě</v>
      </c>
      <c r="D85" s="163"/>
      <c r="E85" s="166"/>
      <c r="F85" s="166"/>
      <c r="G85" s="167"/>
      <c r="O85" s="150">
        <v>4</v>
      </c>
      <c r="BA85" s="168">
        <f>SUM(BA81:BA84)</f>
        <v>0</v>
      </c>
      <c r="BB85" s="168">
        <f>SUM(BB81:BB84)</f>
        <v>0</v>
      </c>
      <c r="BC85" s="168">
        <f>SUM(BC81:BC84)</f>
        <v>0</v>
      </c>
      <c r="BD85" s="168">
        <f>SUM(BD81:BD84)</f>
        <v>0</v>
      </c>
      <c r="BE85" s="168">
        <f>SUM(BE81:BE84)</f>
        <v>0</v>
      </c>
    </row>
    <row r="86" spans="1:104">
      <c r="A86" s="143" t="s">
        <v>65</v>
      </c>
      <c r="B86" s="144" t="s">
        <v>163</v>
      </c>
      <c r="C86" s="145" t="s">
        <v>164</v>
      </c>
      <c r="D86" s="146"/>
      <c r="E86" s="147"/>
      <c r="F86" s="147"/>
      <c r="G86" s="148"/>
      <c r="H86" s="149"/>
      <c r="I86" s="149"/>
      <c r="O86" s="150">
        <v>1</v>
      </c>
    </row>
    <row r="87" spans="1:104">
      <c r="A87" s="151">
        <v>24</v>
      </c>
      <c r="B87" s="152" t="s">
        <v>165</v>
      </c>
      <c r="C87" s="153" t="s">
        <v>166</v>
      </c>
      <c r="D87" s="154" t="s">
        <v>79</v>
      </c>
      <c r="E87" s="155">
        <v>281.25</v>
      </c>
      <c r="F87" s="155"/>
      <c r="G87" s="156"/>
      <c r="O87" s="150">
        <v>2</v>
      </c>
      <c r="AA87" s="123">
        <v>12</v>
      </c>
      <c r="AB87" s="123">
        <v>0</v>
      </c>
      <c r="AC87" s="123">
        <v>24</v>
      </c>
      <c r="AZ87" s="123">
        <v>2</v>
      </c>
      <c r="BA87" s="123">
        <f>IF(AZ87=1,G87,0)</f>
        <v>0</v>
      </c>
      <c r="BB87" s="123">
        <f>IF(AZ87=2,G87,0)</f>
        <v>0</v>
      </c>
      <c r="BC87" s="123">
        <f>IF(AZ87=3,G87,0)</f>
        <v>0</v>
      </c>
      <c r="BD87" s="123">
        <f>IF(AZ87=4,G87,0)</f>
        <v>0</v>
      </c>
      <c r="BE87" s="123">
        <f>IF(AZ87=5,G87,0)</f>
        <v>0</v>
      </c>
      <c r="CZ87" s="123">
        <v>0</v>
      </c>
    </row>
    <row r="88" spans="1:104">
      <c r="A88" s="157"/>
      <c r="B88" s="158"/>
      <c r="C88" s="196" t="s">
        <v>167</v>
      </c>
      <c r="D88" s="197"/>
      <c r="E88" s="159">
        <v>281.25</v>
      </c>
      <c r="F88" s="160"/>
      <c r="G88" s="161"/>
      <c r="M88" s="162" t="s">
        <v>167</v>
      </c>
      <c r="O88" s="150"/>
    </row>
    <row r="89" spans="1:104">
      <c r="A89" s="151">
        <v>25</v>
      </c>
      <c r="B89" s="152" t="s">
        <v>168</v>
      </c>
      <c r="C89" s="153" t="s">
        <v>169</v>
      </c>
      <c r="D89" s="154" t="s">
        <v>79</v>
      </c>
      <c r="E89" s="155">
        <v>281.5</v>
      </c>
      <c r="F89" s="155"/>
      <c r="G89" s="156"/>
      <c r="O89" s="150">
        <v>2</v>
      </c>
      <c r="AA89" s="123">
        <v>12</v>
      </c>
      <c r="AB89" s="123">
        <v>0</v>
      </c>
      <c r="AC89" s="123">
        <v>25</v>
      </c>
      <c r="AZ89" s="123">
        <v>2</v>
      </c>
      <c r="BA89" s="123">
        <f>IF(AZ89=1,G89,0)</f>
        <v>0</v>
      </c>
      <c r="BB89" s="123">
        <f>IF(AZ89=2,G89,0)</f>
        <v>0</v>
      </c>
      <c r="BC89" s="123">
        <f>IF(AZ89=3,G89,0)</f>
        <v>0</v>
      </c>
      <c r="BD89" s="123">
        <f>IF(AZ89=4,G89,0)</f>
        <v>0</v>
      </c>
      <c r="BE89" s="123">
        <f>IF(AZ89=5,G89,0)</f>
        <v>0</v>
      </c>
      <c r="CZ89" s="123">
        <v>0</v>
      </c>
    </row>
    <row r="90" spans="1:104">
      <c r="A90" s="151">
        <v>26</v>
      </c>
      <c r="B90" s="152" t="s">
        <v>170</v>
      </c>
      <c r="C90" s="153" t="s">
        <v>171</v>
      </c>
      <c r="D90" s="154" t="s">
        <v>126</v>
      </c>
      <c r="E90" s="155">
        <v>563</v>
      </c>
      <c r="F90" s="155"/>
      <c r="G90" s="156"/>
      <c r="O90" s="150">
        <v>2</v>
      </c>
      <c r="AA90" s="123">
        <v>12</v>
      </c>
      <c r="AB90" s="123">
        <v>1</v>
      </c>
      <c r="AC90" s="123">
        <v>26</v>
      </c>
      <c r="AZ90" s="123">
        <v>2</v>
      </c>
      <c r="BA90" s="123">
        <f>IF(AZ90=1,G90,0)</f>
        <v>0</v>
      </c>
      <c r="BB90" s="123">
        <f>IF(AZ90=2,G90,0)</f>
        <v>0</v>
      </c>
      <c r="BC90" s="123">
        <f>IF(AZ90=3,G90,0)</f>
        <v>0</v>
      </c>
      <c r="BD90" s="123">
        <f>IF(AZ90=4,G90,0)</f>
        <v>0</v>
      </c>
      <c r="BE90" s="123">
        <f>IF(AZ90=5,G90,0)</f>
        <v>0</v>
      </c>
      <c r="CZ90" s="123">
        <v>7.7999999999999999E-4</v>
      </c>
    </row>
    <row r="91" spans="1:104">
      <c r="A91" s="151">
        <v>27</v>
      </c>
      <c r="B91" s="152" t="s">
        <v>172</v>
      </c>
      <c r="C91" s="153" t="s">
        <v>173</v>
      </c>
      <c r="D91" s="154" t="s">
        <v>79</v>
      </c>
      <c r="E91" s="155">
        <v>281.5</v>
      </c>
      <c r="F91" s="155"/>
      <c r="G91" s="156"/>
      <c r="O91" s="150">
        <v>2</v>
      </c>
      <c r="AA91" s="123">
        <v>12</v>
      </c>
      <c r="AB91" s="123">
        <v>0</v>
      </c>
      <c r="AC91" s="123">
        <v>27</v>
      </c>
      <c r="AZ91" s="123">
        <v>2</v>
      </c>
      <c r="BA91" s="123">
        <f>IF(AZ91=1,G91,0)</f>
        <v>0</v>
      </c>
      <c r="BB91" s="123">
        <f>IF(AZ91=2,G91,0)</f>
        <v>0</v>
      </c>
      <c r="BC91" s="123">
        <f>IF(AZ91=3,G91,0)</f>
        <v>0</v>
      </c>
      <c r="BD91" s="123">
        <f>IF(AZ91=4,G91,0)</f>
        <v>0</v>
      </c>
      <c r="BE91" s="123">
        <f>IF(AZ91=5,G91,0)</f>
        <v>0</v>
      </c>
      <c r="CZ91" s="123">
        <v>1.0000000000000001E-5</v>
      </c>
    </row>
    <row r="92" spans="1:104">
      <c r="A92" s="151">
        <v>28</v>
      </c>
      <c r="B92" s="152" t="s">
        <v>174</v>
      </c>
      <c r="C92" s="153" t="s">
        <v>175</v>
      </c>
      <c r="D92" s="154" t="s">
        <v>54</v>
      </c>
      <c r="E92" s="155">
        <v>1.9E-2</v>
      </c>
      <c r="F92" s="155"/>
      <c r="G92" s="156"/>
      <c r="O92" s="150">
        <v>2</v>
      </c>
      <c r="AA92" s="123">
        <v>12</v>
      </c>
      <c r="AB92" s="123">
        <v>0</v>
      </c>
      <c r="AC92" s="123">
        <v>28</v>
      </c>
      <c r="AZ92" s="123">
        <v>2</v>
      </c>
      <c r="BA92" s="123">
        <f>IF(AZ92=1,G92,0)</f>
        <v>0</v>
      </c>
      <c r="BB92" s="123">
        <f>IF(AZ92=2,G92,0)</f>
        <v>0</v>
      </c>
      <c r="BC92" s="123">
        <f>IF(AZ92=3,G92,0)</f>
        <v>0</v>
      </c>
      <c r="BD92" s="123">
        <f>IF(AZ92=4,G92,0)</f>
        <v>0</v>
      </c>
      <c r="BE92" s="123">
        <f>IF(AZ92=5,G92,0)</f>
        <v>0</v>
      </c>
      <c r="CZ92" s="123">
        <v>0</v>
      </c>
    </row>
    <row r="93" spans="1:104">
      <c r="A93" s="163"/>
      <c r="B93" s="164" t="s">
        <v>67</v>
      </c>
      <c r="C93" s="165" t="str">
        <f>CONCATENATE(B86," ",C86)</f>
        <v>713 Izolace tepelné</v>
      </c>
      <c r="D93" s="163"/>
      <c r="E93" s="166"/>
      <c r="F93" s="166"/>
      <c r="G93" s="167"/>
      <c r="O93" s="150">
        <v>4</v>
      </c>
      <c r="BA93" s="168">
        <f>SUM(BA86:BA92)</f>
        <v>0</v>
      </c>
      <c r="BB93" s="168">
        <f>SUM(BB86:BB92)</f>
        <v>0</v>
      </c>
      <c r="BC93" s="168">
        <f>SUM(BC86:BC92)</f>
        <v>0</v>
      </c>
      <c r="BD93" s="168">
        <f>SUM(BD86:BD92)</f>
        <v>0</v>
      </c>
      <c r="BE93" s="168">
        <f>SUM(BE86:BE92)</f>
        <v>0</v>
      </c>
    </row>
    <row r="94" spans="1:104">
      <c r="A94" s="143" t="s">
        <v>65</v>
      </c>
      <c r="B94" s="144" t="s">
        <v>176</v>
      </c>
      <c r="C94" s="145" t="s">
        <v>177</v>
      </c>
      <c r="D94" s="146"/>
      <c r="E94" s="147"/>
      <c r="F94" s="147"/>
      <c r="G94" s="148"/>
      <c r="H94" s="149"/>
      <c r="I94" s="149"/>
      <c r="O94" s="150">
        <v>1</v>
      </c>
    </row>
    <row r="95" spans="1:104" ht="22.5">
      <c r="A95" s="151">
        <v>29</v>
      </c>
      <c r="B95" s="152" t="s">
        <v>178</v>
      </c>
      <c r="C95" s="153" t="s">
        <v>179</v>
      </c>
      <c r="D95" s="154" t="s">
        <v>180</v>
      </c>
      <c r="E95" s="155">
        <v>90</v>
      </c>
      <c r="F95" s="155"/>
      <c r="G95" s="156"/>
      <c r="O95" s="150">
        <v>2</v>
      </c>
      <c r="AA95" s="123">
        <v>12</v>
      </c>
      <c r="AB95" s="123">
        <v>0</v>
      </c>
      <c r="AC95" s="123">
        <v>29</v>
      </c>
      <c r="AZ95" s="123">
        <v>2</v>
      </c>
      <c r="BA95" s="123">
        <f>IF(AZ95=1,G95,0)</f>
        <v>0</v>
      </c>
      <c r="BB95" s="123">
        <f>IF(AZ95=2,G95,0)</f>
        <v>0</v>
      </c>
      <c r="BC95" s="123">
        <f>IF(AZ95=3,G95,0)</f>
        <v>0</v>
      </c>
      <c r="BD95" s="123">
        <f>IF(AZ95=4,G95,0)</f>
        <v>0</v>
      </c>
      <c r="BE95" s="123">
        <f>IF(AZ95=5,G95,0)</f>
        <v>0</v>
      </c>
      <c r="CZ95" s="123">
        <v>1.1199999999999999E-3</v>
      </c>
    </row>
    <row r="96" spans="1:104">
      <c r="A96" s="163"/>
      <c r="B96" s="164" t="s">
        <v>67</v>
      </c>
      <c r="C96" s="165" t="str">
        <f>CONCATENATE(B94," ",C94)</f>
        <v>722 Vnitřní vodovod</v>
      </c>
      <c r="D96" s="163"/>
      <c r="E96" s="166"/>
      <c r="F96" s="166"/>
      <c r="G96" s="167"/>
      <c r="O96" s="150">
        <v>4</v>
      </c>
      <c r="BA96" s="168">
        <f>SUM(BA94:BA95)</f>
        <v>0</v>
      </c>
      <c r="BB96" s="168">
        <f>SUM(BB94:BB95)</f>
        <v>0</v>
      </c>
      <c r="BC96" s="168">
        <f>SUM(BC94:BC95)</f>
        <v>0</v>
      </c>
      <c r="BD96" s="168">
        <f>SUM(BD94:BD95)</f>
        <v>0</v>
      </c>
      <c r="BE96" s="168">
        <f>SUM(BE94:BE95)</f>
        <v>0</v>
      </c>
    </row>
    <row r="97" spans="1:104">
      <c r="A97" s="143" t="s">
        <v>65</v>
      </c>
      <c r="B97" s="144" t="s">
        <v>181</v>
      </c>
      <c r="C97" s="145" t="s">
        <v>182</v>
      </c>
      <c r="D97" s="146"/>
      <c r="E97" s="147"/>
      <c r="F97" s="147"/>
      <c r="G97" s="148"/>
      <c r="H97" s="149"/>
      <c r="I97" s="149"/>
      <c r="O97" s="150">
        <v>1</v>
      </c>
    </row>
    <row r="98" spans="1:104">
      <c r="A98" s="151">
        <v>30</v>
      </c>
      <c r="B98" s="152" t="s">
        <v>183</v>
      </c>
      <c r="C98" s="153" t="s">
        <v>184</v>
      </c>
      <c r="D98" s="154" t="s">
        <v>79</v>
      </c>
      <c r="E98" s="155">
        <v>35</v>
      </c>
      <c r="F98" s="155"/>
      <c r="G98" s="156"/>
      <c r="O98" s="150">
        <v>2</v>
      </c>
      <c r="AA98" s="123">
        <v>12</v>
      </c>
      <c r="AB98" s="123">
        <v>0</v>
      </c>
      <c r="AC98" s="123">
        <v>30</v>
      </c>
      <c r="AZ98" s="123">
        <v>2</v>
      </c>
      <c r="BA98" s="123">
        <f>IF(AZ98=1,G98,0)</f>
        <v>0</v>
      </c>
      <c r="BB98" s="123">
        <f>IF(AZ98=2,G98,0)</f>
        <v>0</v>
      </c>
      <c r="BC98" s="123">
        <f>IF(AZ98=3,G98,0)</f>
        <v>0</v>
      </c>
      <c r="BD98" s="123">
        <f>IF(AZ98=4,G98,0)</f>
        <v>0</v>
      </c>
      <c r="BE98" s="123">
        <f>IF(AZ98=5,G98,0)</f>
        <v>0</v>
      </c>
      <c r="CZ98" s="123">
        <v>0</v>
      </c>
    </row>
    <row r="99" spans="1:104">
      <c r="A99" s="157"/>
      <c r="B99" s="158"/>
      <c r="C99" s="196" t="s">
        <v>185</v>
      </c>
      <c r="D99" s="197"/>
      <c r="E99" s="159">
        <v>35</v>
      </c>
      <c r="F99" s="160"/>
      <c r="G99" s="161"/>
      <c r="M99" s="162" t="s">
        <v>185</v>
      </c>
      <c r="O99" s="150"/>
    </row>
    <row r="100" spans="1:104">
      <c r="A100" s="151">
        <v>31</v>
      </c>
      <c r="B100" s="152" t="s">
        <v>186</v>
      </c>
      <c r="C100" s="153" t="s">
        <v>187</v>
      </c>
      <c r="D100" s="154" t="s">
        <v>79</v>
      </c>
      <c r="E100" s="155">
        <v>35</v>
      </c>
      <c r="F100" s="155"/>
      <c r="G100" s="156"/>
      <c r="O100" s="150">
        <v>2</v>
      </c>
      <c r="AA100" s="123">
        <v>12</v>
      </c>
      <c r="AB100" s="123">
        <v>0</v>
      </c>
      <c r="AC100" s="123">
        <v>31</v>
      </c>
      <c r="AZ100" s="123">
        <v>2</v>
      </c>
      <c r="BA100" s="123">
        <f>IF(AZ100=1,G100,0)</f>
        <v>0</v>
      </c>
      <c r="BB100" s="123">
        <f>IF(AZ100=2,G100,0)</f>
        <v>0</v>
      </c>
      <c r="BC100" s="123">
        <f>IF(AZ100=3,G100,0)</f>
        <v>0</v>
      </c>
      <c r="BD100" s="123">
        <f>IF(AZ100=4,G100,0)</f>
        <v>0</v>
      </c>
      <c r="BE100" s="123">
        <f>IF(AZ100=5,G100,0)</f>
        <v>0</v>
      </c>
      <c r="CZ100" s="123">
        <v>0</v>
      </c>
    </row>
    <row r="101" spans="1:104">
      <c r="A101" s="157"/>
      <c r="B101" s="158"/>
      <c r="C101" s="196" t="s">
        <v>185</v>
      </c>
      <c r="D101" s="197"/>
      <c r="E101" s="159">
        <v>35</v>
      </c>
      <c r="F101" s="160"/>
      <c r="G101" s="161"/>
      <c r="M101" s="162" t="s">
        <v>185</v>
      </c>
      <c r="O101" s="150"/>
    </row>
    <row r="102" spans="1:104">
      <c r="A102" s="163"/>
      <c r="B102" s="164" t="s">
        <v>67</v>
      </c>
      <c r="C102" s="165" t="str">
        <f>CONCATENATE(B97," ",C97)</f>
        <v>766 Konstrukce truhlářské</v>
      </c>
      <c r="D102" s="163"/>
      <c r="E102" s="166"/>
      <c r="F102" s="166"/>
      <c r="G102" s="167"/>
      <c r="O102" s="150">
        <v>4</v>
      </c>
      <c r="BA102" s="168">
        <f>SUM(BA97:BA101)</f>
        <v>0</v>
      </c>
      <c r="BB102" s="168">
        <f>SUM(BB97:BB101)</f>
        <v>0</v>
      </c>
      <c r="BC102" s="168">
        <f>SUM(BC97:BC101)</f>
        <v>0</v>
      </c>
      <c r="BD102" s="168">
        <f>SUM(BD97:BD101)</f>
        <v>0</v>
      </c>
      <c r="BE102" s="168">
        <f>SUM(BE97:BE101)</f>
        <v>0</v>
      </c>
    </row>
    <row r="103" spans="1:104">
      <c r="A103" s="143" t="s">
        <v>65</v>
      </c>
      <c r="B103" s="144" t="s">
        <v>188</v>
      </c>
      <c r="C103" s="145" t="s">
        <v>189</v>
      </c>
      <c r="D103" s="146"/>
      <c r="E103" s="147"/>
      <c r="F103" s="147"/>
      <c r="G103" s="148"/>
      <c r="H103" s="149"/>
      <c r="I103" s="149"/>
      <c r="O103" s="150">
        <v>1</v>
      </c>
    </row>
    <row r="104" spans="1:104" ht="22.5">
      <c r="A104" s="151">
        <v>32</v>
      </c>
      <c r="B104" s="152" t="s">
        <v>190</v>
      </c>
      <c r="C104" s="153" t="s">
        <v>191</v>
      </c>
      <c r="D104" s="154" t="s">
        <v>79</v>
      </c>
      <c r="E104" s="155">
        <v>45.83</v>
      </c>
      <c r="F104" s="155"/>
      <c r="G104" s="156"/>
      <c r="O104" s="150">
        <v>2</v>
      </c>
      <c r="AA104" s="123">
        <v>12</v>
      </c>
      <c r="AB104" s="123">
        <v>0</v>
      </c>
      <c r="AC104" s="123">
        <v>32</v>
      </c>
      <c r="AZ104" s="123">
        <v>2</v>
      </c>
      <c r="BA104" s="123">
        <f>IF(AZ104=1,G104,0)</f>
        <v>0</v>
      </c>
      <c r="BB104" s="123">
        <f>IF(AZ104=2,G104,0)</f>
        <v>0</v>
      </c>
      <c r="BC104" s="123">
        <f>IF(AZ104=3,G104,0)</f>
        <v>0</v>
      </c>
      <c r="BD104" s="123">
        <f>IF(AZ104=4,G104,0)</f>
        <v>0</v>
      </c>
      <c r="BE104" s="123">
        <f>IF(AZ104=5,G104,0)</f>
        <v>0</v>
      </c>
      <c r="CZ104" s="123">
        <v>5.1399999999999996E-3</v>
      </c>
    </row>
    <row r="105" spans="1:104">
      <c r="A105" s="157"/>
      <c r="B105" s="158"/>
      <c r="C105" s="196" t="s">
        <v>192</v>
      </c>
      <c r="D105" s="197"/>
      <c r="E105" s="159">
        <v>45.83</v>
      </c>
      <c r="F105" s="160"/>
      <c r="G105" s="161"/>
      <c r="M105" s="162" t="s">
        <v>192</v>
      </c>
      <c r="O105" s="150"/>
    </row>
    <row r="106" spans="1:104" ht="22.5">
      <c r="A106" s="151">
        <v>33</v>
      </c>
      <c r="B106" s="152" t="s">
        <v>193</v>
      </c>
      <c r="C106" s="153" t="s">
        <v>194</v>
      </c>
      <c r="D106" s="154" t="s">
        <v>79</v>
      </c>
      <c r="E106" s="155">
        <v>45.83</v>
      </c>
      <c r="F106" s="155"/>
      <c r="G106" s="156"/>
      <c r="O106" s="150">
        <v>2</v>
      </c>
      <c r="AA106" s="123">
        <v>12</v>
      </c>
      <c r="AB106" s="123">
        <v>0</v>
      </c>
      <c r="AC106" s="123">
        <v>33</v>
      </c>
      <c r="AZ106" s="123">
        <v>2</v>
      </c>
      <c r="BA106" s="123">
        <f>IF(AZ106=1,G106,0)</f>
        <v>0</v>
      </c>
      <c r="BB106" s="123">
        <f>IF(AZ106=2,G106,0)</f>
        <v>0</v>
      </c>
      <c r="BC106" s="123">
        <f>IF(AZ106=3,G106,0)</f>
        <v>0</v>
      </c>
      <c r="BD106" s="123">
        <f>IF(AZ106=4,G106,0)</f>
        <v>0</v>
      </c>
      <c r="BE106" s="123">
        <f>IF(AZ106=5,G106,0)</f>
        <v>0</v>
      </c>
      <c r="CZ106" s="123">
        <v>9.7300000000000008E-3</v>
      </c>
    </row>
    <row r="107" spans="1:104">
      <c r="A107" s="157"/>
      <c r="B107" s="158"/>
      <c r="C107" s="196" t="s">
        <v>192</v>
      </c>
      <c r="D107" s="197"/>
      <c r="E107" s="159">
        <v>45.83</v>
      </c>
      <c r="F107" s="160"/>
      <c r="G107" s="161"/>
      <c r="M107" s="162" t="s">
        <v>192</v>
      </c>
      <c r="O107" s="150"/>
    </row>
    <row r="108" spans="1:104">
      <c r="A108" s="151">
        <v>34</v>
      </c>
      <c r="B108" s="152" t="s">
        <v>195</v>
      </c>
      <c r="C108" s="153" t="s">
        <v>196</v>
      </c>
      <c r="D108" s="154" t="s">
        <v>79</v>
      </c>
      <c r="E108" s="155">
        <v>45.83</v>
      </c>
      <c r="F108" s="155"/>
      <c r="G108" s="156"/>
      <c r="O108" s="150">
        <v>2</v>
      </c>
      <c r="AA108" s="123">
        <v>12</v>
      </c>
      <c r="AB108" s="123">
        <v>1</v>
      </c>
      <c r="AC108" s="123">
        <v>34</v>
      </c>
      <c r="AZ108" s="123">
        <v>2</v>
      </c>
      <c r="BA108" s="123">
        <f>IF(AZ108=1,G108,0)</f>
        <v>0</v>
      </c>
      <c r="BB108" s="123">
        <f>IF(AZ108=2,G108,0)</f>
        <v>0</v>
      </c>
      <c r="BC108" s="123">
        <f>IF(AZ108=3,G108,0)</f>
        <v>0</v>
      </c>
      <c r="BD108" s="123">
        <f>IF(AZ108=4,G108,0)</f>
        <v>0</v>
      </c>
      <c r="BE108" s="123">
        <f>IF(AZ108=5,G108,0)</f>
        <v>0</v>
      </c>
      <c r="CZ108" s="123">
        <v>1.9199999999999998E-2</v>
      </c>
    </row>
    <row r="109" spans="1:104">
      <c r="A109" s="157"/>
      <c r="B109" s="158"/>
      <c r="C109" s="196" t="s">
        <v>192</v>
      </c>
      <c r="D109" s="197"/>
      <c r="E109" s="159">
        <v>45.83</v>
      </c>
      <c r="F109" s="160"/>
      <c r="G109" s="161"/>
      <c r="M109" s="162" t="s">
        <v>192</v>
      </c>
      <c r="O109" s="150"/>
    </row>
    <row r="110" spans="1:104">
      <c r="A110" s="151">
        <v>35</v>
      </c>
      <c r="B110" s="152" t="s">
        <v>197</v>
      </c>
      <c r="C110" s="153" t="s">
        <v>198</v>
      </c>
      <c r="D110" s="154" t="s">
        <v>54</v>
      </c>
      <c r="E110" s="155">
        <v>0.06</v>
      </c>
      <c r="F110" s="155"/>
      <c r="G110" s="156"/>
      <c r="O110" s="150">
        <v>2</v>
      </c>
      <c r="AA110" s="123">
        <v>12</v>
      </c>
      <c r="AB110" s="123">
        <v>0</v>
      </c>
      <c r="AC110" s="123">
        <v>35</v>
      </c>
      <c r="AZ110" s="123">
        <v>2</v>
      </c>
      <c r="BA110" s="123">
        <f>IF(AZ110=1,G110,0)</f>
        <v>0</v>
      </c>
      <c r="BB110" s="123">
        <f>IF(AZ110=2,G110,0)</f>
        <v>0</v>
      </c>
      <c r="BC110" s="123">
        <f>IF(AZ110=3,G110,0)</f>
        <v>0</v>
      </c>
      <c r="BD110" s="123">
        <f>IF(AZ110=4,G110,0)</f>
        <v>0</v>
      </c>
      <c r="BE110" s="123">
        <f>IF(AZ110=5,G110,0)</f>
        <v>0</v>
      </c>
      <c r="CZ110" s="123">
        <v>0</v>
      </c>
    </row>
    <row r="111" spans="1:104">
      <c r="A111" s="163"/>
      <c r="B111" s="164" t="s">
        <v>67</v>
      </c>
      <c r="C111" s="165" t="str">
        <f>CONCATENATE(B103," ",C103)</f>
        <v>771 Podlahy z dlaždic a obklady</v>
      </c>
      <c r="D111" s="163"/>
      <c r="E111" s="166"/>
      <c r="F111" s="166"/>
      <c r="G111" s="167"/>
      <c r="O111" s="150">
        <v>4</v>
      </c>
      <c r="BA111" s="168">
        <f>SUM(BA103:BA110)</f>
        <v>0</v>
      </c>
      <c r="BB111" s="168">
        <f>SUM(BB103:BB110)</f>
        <v>0</v>
      </c>
      <c r="BC111" s="168">
        <f>SUM(BC103:BC110)</f>
        <v>0</v>
      </c>
      <c r="BD111" s="168">
        <f>SUM(BD103:BD110)</f>
        <v>0</v>
      </c>
      <c r="BE111" s="168">
        <f>SUM(BE103:BE110)</f>
        <v>0</v>
      </c>
    </row>
    <row r="112" spans="1:104">
      <c r="A112" s="143" t="s">
        <v>65</v>
      </c>
      <c r="B112" s="144" t="s">
        <v>199</v>
      </c>
      <c r="C112" s="145" t="s">
        <v>200</v>
      </c>
      <c r="D112" s="146"/>
      <c r="E112" s="147"/>
      <c r="F112" s="147"/>
      <c r="G112" s="148"/>
      <c r="H112" s="149"/>
      <c r="I112" s="149"/>
      <c r="O112" s="150">
        <v>1</v>
      </c>
    </row>
    <row r="113" spans="1:104">
      <c r="A113" s="151">
        <v>36</v>
      </c>
      <c r="B113" s="152"/>
      <c r="C113" s="153"/>
      <c r="D113" s="154"/>
      <c r="E113" s="155"/>
      <c r="F113" s="155"/>
      <c r="G113" s="156"/>
      <c r="O113" s="150">
        <v>2</v>
      </c>
      <c r="AA113" s="123">
        <v>12</v>
      </c>
      <c r="AB113" s="123">
        <v>0</v>
      </c>
      <c r="AC113" s="123">
        <v>36</v>
      </c>
      <c r="AZ113" s="123">
        <v>2</v>
      </c>
      <c r="BA113" s="123">
        <f>IF(AZ113=1,G113,0)</f>
        <v>0</v>
      </c>
      <c r="BB113" s="123">
        <f>IF(AZ113=2,G113,0)</f>
        <v>0</v>
      </c>
      <c r="BC113" s="123">
        <f>IF(AZ113=3,G113,0)</f>
        <v>0</v>
      </c>
      <c r="BD113" s="123">
        <f>IF(AZ113=4,G113,0)</f>
        <v>0</v>
      </c>
      <c r="BE113" s="123">
        <f>IF(AZ113=5,G113,0)</f>
        <v>0</v>
      </c>
      <c r="CZ113" s="123">
        <v>4.2100000000000002E-3</v>
      </c>
    </row>
    <row r="114" spans="1:104">
      <c r="A114" s="151">
        <v>37</v>
      </c>
      <c r="B114" s="152"/>
      <c r="C114" s="153"/>
      <c r="D114" s="154"/>
      <c r="E114" s="155"/>
      <c r="F114" s="155"/>
      <c r="G114" s="156"/>
      <c r="O114" s="150">
        <v>2</v>
      </c>
      <c r="AA114" s="123">
        <v>12</v>
      </c>
      <c r="AB114" s="123">
        <v>0</v>
      </c>
      <c r="AC114" s="123">
        <v>37</v>
      </c>
      <c r="AZ114" s="123">
        <v>2</v>
      </c>
      <c r="BA114" s="123">
        <f>IF(AZ114=1,G114,0)</f>
        <v>0</v>
      </c>
      <c r="BB114" s="123">
        <f>IF(AZ114=2,G114,0)</f>
        <v>0</v>
      </c>
      <c r="BC114" s="123">
        <f>IF(AZ114=3,G114,0)</f>
        <v>0</v>
      </c>
      <c r="BD114" s="123">
        <f>IF(AZ114=4,G114,0)</f>
        <v>0</v>
      </c>
      <c r="BE114" s="123">
        <f>IF(AZ114=5,G114,0)</f>
        <v>0</v>
      </c>
      <c r="CZ114" s="123">
        <v>0</v>
      </c>
    </row>
    <row r="115" spans="1:104">
      <c r="A115" s="151">
        <v>38</v>
      </c>
      <c r="B115" s="152" t="s">
        <v>201</v>
      </c>
      <c r="C115" s="153" t="s">
        <v>202</v>
      </c>
      <c r="D115" s="154" t="s">
        <v>79</v>
      </c>
      <c r="E115" s="155">
        <v>60.5</v>
      </c>
      <c r="F115" s="155"/>
      <c r="G115" s="156"/>
      <c r="O115" s="150">
        <v>2</v>
      </c>
      <c r="AA115" s="123">
        <v>12</v>
      </c>
      <c r="AB115" s="123">
        <v>0</v>
      </c>
      <c r="AC115" s="123">
        <v>38</v>
      </c>
      <c r="AZ115" s="123">
        <v>2</v>
      </c>
      <c r="BA115" s="123">
        <f>IF(AZ115=1,G115,0)</f>
        <v>0</v>
      </c>
      <c r="BB115" s="123">
        <f>IF(AZ115=2,G115,0)</f>
        <v>0</v>
      </c>
      <c r="BC115" s="123">
        <f>IF(AZ115=3,G115,0)</f>
        <v>0</v>
      </c>
      <c r="BD115" s="123">
        <f>IF(AZ115=4,G115,0)</f>
        <v>0</v>
      </c>
      <c r="BE115" s="123">
        <f>IF(AZ115=5,G115,0)</f>
        <v>0</v>
      </c>
      <c r="CZ115" s="123">
        <v>0</v>
      </c>
    </row>
    <row r="116" spans="1:104">
      <c r="A116" s="157"/>
      <c r="B116" s="158"/>
      <c r="C116" s="196" t="s">
        <v>203</v>
      </c>
      <c r="D116" s="197"/>
      <c r="E116" s="159">
        <v>60.5</v>
      </c>
      <c r="F116" s="160"/>
      <c r="G116" s="161"/>
      <c r="M116" s="162" t="s">
        <v>203</v>
      </c>
      <c r="O116" s="150"/>
    </row>
    <row r="117" spans="1:104">
      <c r="A117" s="151">
        <v>39</v>
      </c>
      <c r="B117" s="152" t="s">
        <v>204</v>
      </c>
      <c r="C117" s="153" t="s">
        <v>205</v>
      </c>
      <c r="D117" s="154" t="s">
        <v>79</v>
      </c>
      <c r="E117" s="155">
        <v>59</v>
      </c>
      <c r="F117" s="155"/>
      <c r="G117" s="156"/>
      <c r="O117" s="150">
        <v>2</v>
      </c>
      <c r="AA117" s="123">
        <v>12</v>
      </c>
      <c r="AB117" s="123">
        <v>0</v>
      </c>
      <c r="AC117" s="123">
        <v>39</v>
      </c>
      <c r="AZ117" s="123">
        <v>2</v>
      </c>
      <c r="BA117" s="123">
        <f>IF(AZ117=1,G117,0)</f>
        <v>0</v>
      </c>
      <c r="BB117" s="123">
        <f>IF(AZ117=2,G117,0)</f>
        <v>0</v>
      </c>
      <c r="BC117" s="123">
        <f>IF(AZ117=3,G117,0)</f>
        <v>0</v>
      </c>
      <c r="BD117" s="123">
        <f>IF(AZ117=4,G117,0)</f>
        <v>0</v>
      </c>
      <c r="BE117" s="123">
        <f>IF(AZ117=5,G117,0)</f>
        <v>0</v>
      </c>
      <c r="CZ117" s="123">
        <v>0</v>
      </c>
    </row>
    <row r="118" spans="1:104">
      <c r="A118" s="157"/>
      <c r="B118" s="158"/>
      <c r="C118" s="196"/>
      <c r="D118" s="197"/>
      <c r="E118" s="159">
        <v>0</v>
      </c>
      <c r="F118" s="160"/>
      <c r="G118" s="161"/>
      <c r="M118" s="162" t="s">
        <v>206</v>
      </c>
      <c r="O118" s="150"/>
    </row>
    <row r="119" spans="1:104">
      <c r="A119" s="157"/>
      <c r="B119" s="158"/>
      <c r="C119" s="196"/>
      <c r="D119" s="197"/>
      <c r="E119" s="159"/>
      <c r="F119" s="160"/>
      <c r="G119" s="161"/>
      <c r="M119" s="162">
        <v>59</v>
      </c>
      <c r="O119" s="150"/>
    </row>
    <row r="120" spans="1:104">
      <c r="A120" s="151"/>
      <c r="B120" s="152"/>
      <c r="C120" s="153"/>
      <c r="D120" s="154"/>
      <c r="E120" s="155"/>
      <c r="F120" s="155"/>
      <c r="G120" s="156"/>
      <c r="O120" s="150">
        <v>2</v>
      </c>
      <c r="AA120" s="123">
        <v>12</v>
      </c>
      <c r="AB120" s="123">
        <v>0</v>
      </c>
      <c r="AC120" s="123">
        <v>40</v>
      </c>
      <c r="AZ120" s="123">
        <v>2</v>
      </c>
      <c r="BA120" s="123">
        <f>IF(AZ120=1,G120,0)</f>
        <v>0</v>
      </c>
      <c r="BB120" s="123">
        <f>IF(AZ120=2,G120,0)</f>
        <v>0</v>
      </c>
      <c r="BC120" s="123">
        <f>IF(AZ120=3,G120,0)</f>
        <v>0</v>
      </c>
      <c r="BD120" s="123">
        <f>IF(AZ120=4,G120,0)</f>
        <v>0</v>
      </c>
      <c r="BE120" s="123">
        <f>IF(AZ120=5,G120,0)</f>
        <v>0</v>
      </c>
      <c r="CZ120" s="123">
        <v>4.0000000000000002E-4</v>
      </c>
    </row>
    <row r="121" spans="1:104">
      <c r="A121" s="157"/>
      <c r="B121" s="158"/>
      <c r="C121" s="196"/>
      <c r="D121" s="197"/>
      <c r="E121" s="159"/>
      <c r="F121" s="160"/>
      <c r="G121" s="161"/>
      <c r="M121" s="162" t="s">
        <v>203</v>
      </c>
      <c r="O121" s="150"/>
    </row>
    <row r="122" spans="1:104">
      <c r="A122" s="151"/>
      <c r="B122" s="152"/>
      <c r="C122" s="153"/>
      <c r="D122" s="154"/>
      <c r="E122" s="155"/>
      <c r="F122" s="155"/>
      <c r="G122" s="156"/>
      <c r="O122" s="150">
        <v>2</v>
      </c>
      <c r="AA122" s="123">
        <v>12</v>
      </c>
      <c r="AB122" s="123">
        <v>0</v>
      </c>
      <c r="AC122" s="123">
        <v>41</v>
      </c>
      <c r="AZ122" s="123">
        <v>2</v>
      </c>
      <c r="BA122" s="123">
        <f>IF(AZ122=1,G122,0)</f>
        <v>0</v>
      </c>
      <c r="BB122" s="123">
        <f>IF(AZ122=2,G122,0)</f>
        <v>0</v>
      </c>
      <c r="BC122" s="123">
        <f>IF(AZ122=3,G122,0)</f>
        <v>0</v>
      </c>
      <c r="BD122" s="123">
        <f>IF(AZ122=4,G122,0)</f>
        <v>0</v>
      </c>
      <c r="BE122" s="123">
        <f>IF(AZ122=5,G122,0)</f>
        <v>0</v>
      </c>
      <c r="CZ122" s="123">
        <v>2.0000000000000002E-5</v>
      </c>
    </row>
    <row r="123" spans="1:104">
      <c r="A123" s="157"/>
      <c r="B123" s="158"/>
      <c r="C123" s="196"/>
      <c r="D123" s="197"/>
      <c r="E123" s="159"/>
      <c r="F123" s="160"/>
      <c r="G123" s="161"/>
      <c r="M123" s="162">
        <v>59</v>
      </c>
      <c r="O123" s="150"/>
    </row>
    <row r="124" spans="1:104">
      <c r="A124" s="163"/>
      <c r="B124" s="164" t="s">
        <v>67</v>
      </c>
      <c r="C124" s="165" t="str">
        <f>CONCATENATE(B112," ",C112)</f>
        <v>776 Podlahy povlakové</v>
      </c>
      <c r="D124" s="163"/>
      <c r="E124" s="166"/>
      <c r="F124" s="166"/>
      <c r="G124" s="167"/>
      <c r="O124" s="150">
        <v>4</v>
      </c>
      <c r="BA124" s="168">
        <f>SUM(BA112:BA123)</f>
        <v>0</v>
      </c>
      <c r="BB124" s="168">
        <f>SUM(BB112:BB123)</f>
        <v>0</v>
      </c>
      <c r="BC124" s="168">
        <f>SUM(BC112:BC123)</f>
        <v>0</v>
      </c>
      <c r="BD124" s="168">
        <f>SUM(BD112:BD123)</f>
        <v>0</v>
      </c>
      <c r="BE124" s="168">
        <f>SUM(BE112:BE123)</f>
        <v>0</v>
      </c>
    </row>
    <row r="125" spans="1:104">
      <c r="A125" s="143" t="s">
        <v>65</v>
      </c>
      <c r="B125" s="144" t="s">
        <v>207</v>
      </c>
      <c r="C125" s="145" t="s">
        <v>208</v>
      </c>
      <c r="D125" s="146"/>
      <c r="E125" s="147"/>
      <c r="F125" s="147"/>
      <c r="G125" s="148"/>
      <c r="H125" s="149"/>
      <c r="I125" s="149"/>
      <c r="O125" s="150">
        <v>1</v>
      </c>
    </row>
    <row r="126" spans="1:104" ht="22.5">
      <c r="A126" s="151">
        <v>42</v>
      </c>
      <c r="B126" s="152" t="s">
        <v>209</v>
      </c>
      <c r="C126" s="153" t="s">
        <v>210</v>
      </c>
      <c r="D126" s="154" t="s">
        <v>79</v>
      </c>
      <c r="E126" s="155">
        <v>100</v>
      </c>
      <c r="F126" s="155"/>
      <c r="G126" s="156"/>
      <c r="O126" s="150">
        <v>2</v>
      </c>
      <c r="AA126" s="123">
        <v>12</v>
      </c>
      <c r="AB126" s="123">
        <v>0</v>
      </c>
      <c r="AC126" s="123">
        <v>42</v>
      </c>
      <c r="AZ126" s="123">
        <v>2</v>
      </c>
      <c r="BA126" s="123">
        <f>IF(AZ126=1,G126,0)</f>
        <v>0</v>
      </c>
      <c r="BB126" s="123">
        <f>IF(AZ126=2,G126,0)</f>
        <v>0</v>
      </c>
      <c r="BC126" s="123">
        <f>IF(AZ126=3,G126,0)</f>
        <v>0</v>
      </c>
      <c r="BD126" s="123">
        <f>IF(AZ126=4,G126,0)</f>
        <v>0</v>
      </c>
      <c r="BE126" s="123">
        <f>IF(AZ126=5,G126,0)</f>
        <v>0</v>
      </c>
      <c r="CZ126" s="123">
        <v>6.0999999999999997E-4</v>
      </c>
    </row>
    <row r="127" spans="1:104">
      <c r="A127" s="157"/>
      <c r="B127" s="158"/>
      <c r="C127" s="196" t="s">
        <v>74</v>
      </c>
      <c r="D127" s="197"/>
      <c r="E127" s="159">
        <v>0</v>
      </c>
      <c r="F127" s="160"/>
      <c r="G127" s="161"/>
      <c r="M127" s="162" t="s">
        <v>74</v>
      </c>
      <c r="O127" s="150"/>
    </row>
    <row r="128" spans="1:104">
      <c r="A128" s="157"/>
      <c r="B128" s="158"/>
      <c r="C128" s="196">
        <v>100</v>
      </c>
      <c r="D128" s="197"/>
      <c r="E128" s="159">
        <v>100</v>
      </c>
      <c r="F128" s="160"/>
      <c r="G128" s="161"/>
      <c r="M128" s="162">
        <v>100</v>
      </c>
      <c r="O128" s="150"/>
    </row>
    <row r="129" spans="1:104">
      <c r="A129" s="163"/>
      <c r="B129" s="164" t="s">
        <v>67</v>
      </c>
      <c r="C129" s="165" t="str">
        <f>CONCATENATE(B125," ",C125)</f>
        <v>783 Nátěry</v>
      </c>
      <c r="D129" s="163"/>
      <c r="E129" s="166"/>
      <c r="F129" s="166"/>
      <c r="G129" s="167"/>
      <c r="O129" s="150">
        <v>4</v>
      </c>
      <c r="BA129" s="168">
        <f>SUM(BA125:BA128)</f>
        <v>0</v>
      </c>
      <c r="BB129" s="168">
        <f>SUM(BB125:BB128)</f>
        <v>0</v>
      </c>
      <c r="BC129" s="168">
        <f>SUM(BC125:BC128)</f>
        <v>0</v>
      </c>
      <c r="BD129" s="168">
        <f>SUM(BD125:BD128)</f>
        <v>0</v>
      </c>
      <c r="BE129" s="168">
        <f>SUM(BE125:BE128)</f>
        <v>0</v>
      </c>
    </row>
    <row r="130" spans="1:104">
      <c r="A130" s="143" t="s">
        <v>65</v>
      </c>
      <c r="B130" s="144" t="s">
        <v>211</v>
      </c>
      <c r="C130" s="145" t="s">
        <v>212</v>
      </c>
      <c r="D130" s="146"/>
      <c r="E130" s="147"/>
      <c r="F130" s="147"/>
      <c r="G130" s="148"/>
      <c r="H130" s="149"/>
      <c r="I130" s="149"/>
      <c r="O130" s="150">
        <v>1</v>
      </c>
    </row>
    <row r="131" spans="1:104" ht="22.5">
      <c r="A131" s="151">
        <v>43</v>
      </c>
      <c r="B131" s="152" t="s">
        <v>213</v>
      </c>
      <c r="C131" s="153" t="s">
        <v>214</v>
      </c>
      <c r="D131" s="154" t="s">
        <v>79</v>
      </c>
      <c r="E131" s="155">
        <v>472.68</v>
      </c>
      <c r="F131" s="155"/>
      <c r="G131" s="156"/>
      <c r="O131" s="150">
        <v>2</v>
      </c>
      <c r="AA131" s="123">
        <v>12</v>
      </c>
      <c r="AB131" s="123">
        <v>0</v>
      </c>
      <c r="AC131" s="123">
        <v>43</v>
      </c>
      <c r="AZ131" s="123">
        <v>2</v>
      </c>
      <c r="BA131" s="123">
        <f>IF(AZ131=1,G131,0)</f>
        <v>0</v>
      </c>
      <c r="BB131" s="123">
        <f>IF(AZ131=2,G131,0)</f>
        <v>0</v>
      </c>
      <c r="BC131" s="123">
        <f>IF(AZ131=3,G131,0)</f>
        <v>0</v>
      </c>
      <c r="BD131" s="123">
        <f>IF(AZ131=4,G131,0)</f>
        <v>0</v>
      </c>
      <c r="BE131" s="123">
        <f>IF(AZ131=5,G131,0)</f>
        <v>0</v>
      </c>
      <c r="CZ131" s="123">
        <v>2.0000000000000001E-4</v>
      </c>
    </row>
    <row r="132" spans="1:104">
      <c r="A132" s="157"/>
      <c r="B132" s="158"/>
      <c r="C132" s="196" t="s">
        <v>215</v>
      </c>
      <c r="D132" s="197"/>
      <c r="E132" s="159">
        <v>0</v>
      </c>
      <c r="F132" s="160"/>
      <c r="G132" s="161"/>
      <c r="M132" s="162" t="s">
        <v>215</v>
      </c>
      <c r="O132" s="150"/>
    </row>
    <row r="133" spans="1:104">
      <c r="A133" s="157"/>
      <c r="B133" s="158"/>
      <c r="C133" s="196" t="s">
        <v>84</v>
      </c>
      <c r="D133" s="197"/>
      <c r="E133" s="159">
        <v>165.33</v>
      </c>
      <c r="F133" s="160"/>
      <c r="G133" s="161"/>
      <c r="M133" s="162" t="s">
        <v>84</v>
      </c>
      <c r="O133" s="150"/>
    </row>
    <row r="134" spans="1:104">
      <c r="A134" s="157"/>
      <c r="B134" s="158"/>
      <c r="C134" s="196" t="s">
        <v>216</v>
      </c>
      <c r="D134" s="197"/>
      <c r="E134" s="159">
        <v>0</v>
      </c>
      <c r="F134" s="160"/>
      <c r="G134" s="161"/>
      <c r="M134" s="162" t="s">
        <v>216</v>
      </c>
      <c r="O134" s="150"/>
    </row>
    <row r="135" spans="1:104">
      <c r="A135" s="157"/>
      <c r="B135" s="158"/>
      <c r="C135" s="196"/>
      <c r="D135" s="197"/>
      <c r="E135" s="159">
        <v>0</v>
      </c>
      <c r="F135" s="160"/>
      <c r="G135" s="161"/>
      <c r="M135" s="162"/>
      <c r="O135" s="150"/>
    </row>
    <row r="136" spans="1:104">
      <c r="A136" s="157"/>
      <c r="B136" s="158"/>
      <c r="C136" s="196" t="s">
        <v>217</v>
      </c>
      <c r="D136" s="197"/>
      <c r="E136" s="159">
        <v>139.05000000000001</v>
      </c>
      <c r="F136" s="160"/>
      <c r="G136" s="161"/>
      <c r="M136" s="162" t="s">
        <v>217</v>
      </c>
      <c r="O136" s="150"/>
    </row>
    <row r="137" spans="1:104">
      <c r="A137" s="157"/>
      <c r="B137" s="158"/>
      <c r="C137" s="196" t="s">
        <v>218</v>
      </c>
      <c r="D137" s="197"/>
      <c r="E137" s="159">
        <v>36.6</v>
      </c>
      <c r="F137" s="160"/>
      <c r="G137" s="161"/>
      <c r="M137" s="162" t="s">
        <v>218</v>
      </c>
      <c r="O137" s="150"/>
    </row>
    <row r="138" spans="1:104">
      <c r="A138" s="157"/>
      <c r="B138" s="158"/>
      <c r="C138" s="196" t="s">
        <v>219</v>
      </c>
      <c r="D138" s="197"/>
      <c r="E138" s="159">
        <v>33.6</v>
      </c>
      <c r="F138" s="160"/>
      <c r="G138" s="161"/>
      <c r="M138" s="162" t="s">
        <v>219</v>
      </c>
      <c r="O138" s="150"/>
    </row>
    <row r="139" spans="1:104">
      <c r="A139" s="157"/>
      <c r="B139" s="158"/>
      <c r="C139" s="196" t="s">
        <v>220</v>
      </c>
      <c r="D139" s="197"/>
      <c r="E139" s="159">
        <v>36.6</v>
      </c>
      <c r="F139" s="160"/>
      <c r="G139" s="161"/>
      <c r="M139" s="162" t="s">
        <v>220</v>
      </c>
      <c r="O139" s="150"/>
    </row>
    <row r="140" spans="1:104">
      <c r="A140" s="157"/>
      <c r="B140" s="158"/>
      <c r="C140" s="196" t="s">
        <v>221</v>
      </c>
      <c r="D140" s="197"/>
      <c r="E140" s="159">
        <v>61.5</v>
      </c>
      <c r="F140" s="160"/>
      <c r="G140" s="161"/>
      <c r="M140" s="162" t="s">
        <v>221</v>
      </c>
      <c r="O140" s="150"/>
    </row>
    <row r="141" spans="1:104">
      <c r="A141" s="151">
        <v>44</v>
      </c>
      <c r="B141" s="152" t="s">
        <v>222</v>
      </c>
      <c r="C141" s="153" t="s">
        <v>223</v>
      </c>
      <c r="D141" s="154" t="s">
        <v>79</v>
      </c>
      <c r="E141" s="155">
        <v>472.68</v>
      </c>
      <c r="F141" s="155"/>
      <c r="G141" s="156"/>
      <c r="O141" s="150">
        <v>2</v>
      </c>
      <c r="AA141" s="123">
        <v>12</v>
      </c>
      <c r="AB141" s="123">
        <v>0</v>
      </c>
      <c r="AC141" s="123">
        <v>44</v>
      </c>
      <c r="AZ141" s="123">
        <v>2</v>
      </c>
      <c r="BA141" s="123">
        <f>IF(AZ141=1,G141,0)</f>
        <v>0</v>
      </c>
      <c r="BB141" s="123">
        <f>IF(AZ141=2,G141,0)</f>
        <v>0</v>
      </c>
      <c r="BC141" s="123">
        <f>IF(AZ141=3,G141,0)</f>
        <v>0</v>
      </c>
      <c r="BD141" s="123">
        <f>IF(AZ141=4,G141,0)</f>
        <v>0</v>
      </c>
      <c r="BE141" s="123">
        <f>IF(AZ141=5,G141,0)</f>
        <v>0</v>
      </c>
      <c r="CZ141" s="123">
        <v>0</v>
      </c>
    </row>
    <row r="142" spans="1:104">
      <c r="A142" s="157"/>
      <c r="B142" s="158"/>
      <c r="C142" s="196" t="s">
        <v>224</v>
      </c>
      <c r="D142" s="197"/>
      <c r="E142" s="159">
        <v>472.68</v>
      </c>
      <c r="F142" s="160"/>
      <c r="G142" s="161"/>
      <c r="M142" s="162" t="s">
        <v>224</v>
      </c>
      <c r="O142" s="150"/>
    </row>
    <row r="143" spans="1:104">
      <c r="A143" s="151">
        <v>45</v>
      </c>
      <c r="B143" s="152" t="s">
        <v>225</v>
      </c>
      <c r="C143" s="153" t="s">
        <v>226</v>
      </c>
      <c r="D143" s="154" t="s">
        <v>79</v>
      </c>
      <c r="E143" s="155">
        <v>472.68</v>
      </c>
      <c r="F143" s="155"/>
      <c r="G143" s="156"/>
      <c r="O143" s="150">
        <v>2</v>
      </c>
      <c r="AA143" s="123">
        <v>12</v>
      </c>
      <c r="AB143" s="123">
        <v>0</v>
      </c>
      <c r="AC143" s="123">
        <v>45</v>
      </c>
      <c r="AZ143" s="123">
        <v>2</v>
      </c>
      <c r="BA143" s="123">
        <f>IF(AZ143=1,G143,0)</f>
        <v>0</v>
      </c>
      <c r="BB143" s="123">
        <f>IF(AZ143=2,G143,0)</f>
        <v>0</v>
      </c>
      <c r="BC143" s="123">
        <f>IF(AZ143=3,G143,0)</f>
        <v>0</v>
      </c>
      <c r="BD143" s="123">
        <f>IF(AZ143=4,G143,0)</f>
        <v>0</v>
      </c>
      <c r="BE143" s="123">
        <f>IF(AZ143=5,G143,0)</f>
        <v>0</v>
      </c>
      <c r="CZ143" s="123">
        <v>0</v>
      </c>
    </row>
    <row r="144" spans="1:104">
      <c r="A144" s="157"/>
      <c r="B144" s="158"/>
      <c r="C144" s="196" t="s">
        <v>224</v>
      </c>
      <c r="D144" s="197"/>
      <c r="E144" s="159">
        <v>472.68</v>
      </c>
      <c r="F144" s="160"/>
      <c r="G144" s="161"/>
      <c r="M144" s="162" t="s">
        <v>224</v>
      </c>
      <c r="O144" s="150"/>
    </row>
    <row r="145" spans="1:57">
      <c r="A145" s="163"/>
      <c r="B145" s="164" t="s">
        <v>67</v>
      </c>
      <c r="C145" s="165" t="str">
        <f>CONCATENATE(B130," ",C130)</f>
        <v>784 Malby</v>
      </c>
      <c r="D145" s="163"/>
      <c r="E145" s="166"/>
      <c r="F145" s="166"/>
      <c r="G145" s="167"/>
      <c r="O145" s="150">
        <v>4</v>
      </c>
      <c r="BA145" s="168">
        <f>SUM(BA130:BA144)</f>
        <v>0</v>
      </c>
      <c r="BB145" s="168">
        <f>SUM(BB130:BB144)</f>
        <v>0</v>
      </c>
      <c r="BC145" s="168">
        <f>SUM(BC130:BC144)</f>
        <v>0</v>
      </c>
      <c r="BD145" s="168">
        <f>SUM(BD130:BD144)</f>
        <v>0</v>
      </c>
      <c r="BE145" s="168">
        <f>SUM(BE130:BE144)</f>
        <v>0</v>
      </c>
    </row>
    <row r="146" spans="1:57">
      <c r="A146" s="124"/>
      <c r="B146" s="124"/>
      <c r="C146" s="124"/>
      <c r="D146" s="124"/>
      <c r="E146" s="124"/>
      <c r="F146" s="124"/>
      <c r="G146" s="124"/>
    </row>
    <row r="147" spans="1:57">
      <c r="E147" s="123"/>
    </row>
    <row r="148" spans="1:57">
      <c r="E148" s="123"/>
    </row>
    <row r="149" spans="1:57">
      <c r="E149" s="123"/>
    </row>
    <row r="150" spans="1:57">
      <c r="E150" s="123"/>
    </row>
    <row r="151" spans="1:57">
      <c r="E151" s="123"/>
    </row>
    <row r="152" spans="1:57">
      <c r="E152" s="123"/>
    </row>
    <row r="153" spans="1:57">
      <c r="E153" s="123"/>
    </row>
    <row r="154" spans="1:57">
      <c r="E154" s="123"/>
    </row>
    <row r="155" spans="1:57">
      <c r="E155" s="123"/>
    </row>
    <row r="156" spans="1:57">
      <c r="E156" s="123"/>
    </row>
    <row r="157" spans="1:57">
      <c r="E157" s="123"/>
    </row>
    <row r="158" spans="1:57">
      <c r="E158" s="123"/>
    </row>
    <row r="159" spans="1:57">
      <c r="E159" s="123"/>
    </row>
    <row r="160" spans="1:57">
      <c r="E160" s="123"/>
    </row>
    <row r="161" spans="1:7">
      <c r="E161" s="123"/>
    </row>
    <row r="162" spans="1:7">
      <c r="E162" s="123"/>
    </row>
    <row r="163" spans="1:7">
      <c r="E163" s="123"/>
    </row>
    <row r="164" spans="1:7">
      <c r="E164" s="123"/>
    </row>
    <row r="165" spans="1:7">
      <c r="E165" s="123"/>
    </row>
    <row r="166" spans="1:7">
      <c r="E166" s="123"/>
    </row>
    <row r="167" spans="1:7">
      <c r="E167" s="123"/>
    </row>
    <row r="168" spans="1:7">
      <c r="E168" s="123"/>
    </row>
    <row r="169" spans="1:7">
      <c r="A169" s="169"/>
      <c r="B169" s="169"/>
      <c r="C169" s="169"/>
      <c r="D169" s="169"/>
      <c r="E169" s="169"/>
      <c r="F169" s="169"/>
      <c r="G169" s="169"/>
    </row>
    <row r="170" spans="1:7">
      <c r="A170" s="169"/>
      <c r="B170" s="169"/>
      <c r="C170" s="169"/>
      <c r="D170" s="169"/>
      <c r="E170" s="169"/>
      <c r="F170" s="169"/>
      <c r="G170" s="169"/>
    </row>
    <row r="171" spans="1:7">
      <c r="A171" s="169"/>
      <c r="B171" s="169"/>
      <c r="C171" s="169"/>
      <c r="D171" s="169"/>
      <c r="E171" s="169"/>
      <c r="F171" s="169"/>
      <c r="G171" s="169"/>
    </row>
    <row r="172" spans="1:7">
      <c r="A172" s="169"/>
      <c r="B172" s="169"/>
      <c r="C172" s="169"/>
      <c r="D172" s="169"/>
      <c r="E172" s="169"/>
      <c r="F172" s="169"/>
      <c r="G172" s="169"/>
    </row>
    <row r="173" spans="1:7">
      <c r="E173" s="123"/>
    </row>
    <row r="174" spans="1:7">
      <c r="E174" s="123"/>
    </row>
    <row r="175" spans="1:7">
      <c r="E175" s="123"/>
    </row>
    <row r="176" spans="1:7">
      <c r="E176" s="123"/>
    </row>
    <row r="177" spans="5:5">
      <c r="E177" s="123"/>
    </row>
    <row r="178" spans="5:5">
      <c r="E178" s="123"/>
    </row>
    <row r="179" spans="5:5">
      <c r="E179" s="123"/>
    </row>
    <row r="180" spans="5:5">
      <c r="E180" s="123"/>
    </row>
    <row r="181" spans="5:5">
      <c r="E181" s="123"/>
    </row>
    <row r="182" spans="5:5">
      <c r="E182" s="123"/>
    </row>
    <row r="183" spans="5:5">
      <c r="E183" s="123"/>
    </row>
    <row r="184" spans="5:5">
      <c r="E184" s="123"/>
    </row>
    <row r="185" spans="5:5">
      <c r="E185" s="123"/>
    </row>
    <row r="186" spans="5:5">
      <c r="E186" s="123"/>
    </row>
    <row r="187" spans="5:5">
      <c r="E187" s="123"/>
    </row>
    <row r="188" spans="5:5">
      <c r="E188" s="123"/>
    </row>
    <row r="189" spans="5:5">
      <c r="E189" s="123"/>
    </row>
    <row r="190" spans="5:5">
      <c r="E190" s="123"/>
    </row>
    <row r="191" spans="5:5">
      <c r="E191" s="123"/>
    </row>
    <row r="192" spans="5:5">
      <c r="E192" s="123"/>
    </row>
    <row r="193" spans="1:7">
      <c r="E193" s="123"/>
    </row>
    <row r="194" spans="1:7">
      <c r="E194" s="123"/>
    </row>
    <row r="195" spans="1:7">
      <c r="E195" s="123"/>
    </row>
    <row r="196" spans="1:7">
      <c r="E196" s="123"/>
    </row>
    <row r="197" spans="1:7">
      <c r="E197" s="123"/>
    </row>
    <row r="198" spans="1:7">
      <c r="E198" s="123"/>
    </row>
    <row r="199" spans="1:7">
      <c r="E199" s="123"/>
    </row>
    <row r="200" spans="1:7">
      <c r="E200" s="123"/>
    </row>
    <row r="201" spans="1:7">
      <c r="E201" s="123"/>
    </row>
    <row r="202" spans="1:7">
      <c r="E202" s="123"/>
    </row>
    <row r="203" spans="1:7">
      <c r="E203" s="123"/>
    </row>
    <row r="204" spans="1:7">
      <c r="A204" s="170"/>
      <c r="B204" s="170"/>
    </row>
    <row r="205" spans="1:7">
      <c r="A205" s="169"/>
      <c r="B205" s="169"/>
      <c r="C205" s="172"/>
      <c r="D205" s="172"/>
      <c r="E205" s="173"/>
      <c r="F205" s="172"/>
      <c r="G205" s="174"/>
    </row>
    <row r="206" spans="1:7">
      <c r="A206" s="175"/>
      <c r="B206" s="175"/>
      <c r="C206" s="169"/>
      <c r="D206" s="169"/>
      <c r="E206" s="176"/>
      <c r="F206" s="169"/>
      <c r="G206" s="169"/>
    </row>
    <row r="207" spans="1:7">
      <c r="A207" s="169"/>
      <c r="B207" s="169"/>
      <c r="C207" s="169"/>
      <c r="D207" s="169"/>
      <c r="E207" s="176"/>
      <c r="F207" s="169"/>
      <c r="G207" s="169"/>
    </row>
    <row r="208" spans="1:7">
      <c r="A208" s="169"/>
      <c r="B208" s="169"/>
      <c r="C208" s="169"/>
      <c r="D208" s="169"/>
      <c r="E208" s="176"/>
      <c r="F208" s="169"/>
      <c r="G208" s="169"/>
    </row>
    <row r="209" spans="1:7">
      <c r="A209" s="169"/>
      <c r="B209" s="169"/>
      <c r="C209" s="169"/>
      <c r="D209" s="169"/>
      <c r="E209" s="176"/>
      <c r="F209" s="169"/>
      <c r="G209" s="169"/>
    </row>
    <row r="210" spans="1:7">
      <c r="A210" s="169"/>
      <c r="B210" s="169"/>
      <c r="C210" s="169"/>
      <c r="D210" s="169"/>
      <c r="E210" s="176"/>
      <c r="F210" s="169"/>
      <c r="G210" s="169"/>
    </row>
    <row r="211" spans="1:7">
      <c r="A211" s="169"/>
      <c r="B211" s="169"/>
      <c r="C211" s="169"/>
      <c r="D211" s="169"/>
      <c r="E211" s="176"/>
      <c r="F211" s="169"/>
      <c r="G211" s="169"/>
    </row>
    <row r="212" spans="1:7">
      <c r="A212" s="169"/>
      <c r="B212" s="169"/>
      <c r="C212" s="169"/>
      <c r="D212" s="169"/>
      <c r="E212" s="176"/>
      <c r="F212" s="169"/>
      <c r="G212" s="169"/>
    </row>
    <row r="213" spans="1:7">
      <c r="A213" s="169"/>
      <c r="B213" s="169"/>
      <c r="C213" s="169"/>
      <c r="D213" s="169"/>
      <c r="E213" s="176"/>
      <c r="F213" s="169"/>
      <c r="G213" s="169"/>
    </row>
    <row r="214" spans="1:7">
      <c r="A214" s="169"/>
      <c r="B214" s="169"/>
      <c r="C214" s="169"/>
      <c r="D214" s="169"/>
      <c r="E214" s="176"/>
      <c r="F214" s="169"/>
      <c r="G214" s="169"/>
    </row>
    <row r="215" spans="1:7">
      <c r="A215" s="169"/>
      <c r="B215" s="169"/>
      <c r="C215" s="169"/>
      <c r="D215" s="169"/>
      <c r="E215" s="176"/>
      <c r="F215" s="169"/>
      <c r="G215" s="169"/>
    </row>
    <row r="216" spans="1:7">
      <c r="A216" s="169"/>
      <c r="B216" s="169"/>
      <c r="C216" s="169"/>
      <c r="D216" s="169"/>
      <c r="E216" s="176"/>
      <c r="F216" s="169"/>
      <c r="G216" s="169"/>
    </row>
    <row r="217" spans="1:7">
      <c r="A217" s="169"/>
      <c r="B217" s="169"/>
      <c r="C217" s="169"/>
      <c r="D217" s="169"/>
      <c r="E217" s="176"/>
      <c r="F217" s="169"/>
      <c r="G217" s="169"/>
    </row>
    <row r="218" spans="1:7">
      <c r="A218" s="169"/>
      <c r="B218" s="169"/>
      <c r="C218" s="169"/>
      <c r="D218" s="169"/>
      <c r="E218" s="176"/>
      <c r="F218" s="169"/>
      <c r="G218" s="169"/>
    </row>
  </sheetData>
  <mergeCells count="62">
    <mergeCell ref="A1:G1"/>
    <mergeCell ref="A3:B3"/>
    <mergeCell ref="A4:B4"/>
    <mergeCell ref="E4:G4"/>
    <mergeCell ref="C31:D31"/>
    <mergeCell ref="C26:D26"/>
    <mergeCell ref="C9:D9"/>
    <mergeCell ref="C10:D10"/>
    <mergeCell ref="C55:D55"/>
    <mergeCell ref="C14:D14"/>
    <mergeCell ref="C15:D15"/>
    <mergeCell ref="C17:D17"/>
    <mergeCell ref="C44:D44"/>
    <mergeCell ref="C21:D21"/>
    <mergeCell ref="C22:D22"/>
    <mergeCell ref="C35:D35"/>
    <mergeCell ref="C39:D39"/>
    <mergeCell ref="C30:D30"/>
    <mergeCell ref="C68:D68"/>
    <mergeCell ref="C45:D45"/>
    <mergeCell ref="C48:D48"/>
    <mergeCell ref="C52:D52"/>
    <mergeCell ref="C50:D50"/>
    <mergeCell ref="C67:D67"/>
    <mergeCell ref="C56:D56"/>
    <mergeCell ref="C63:D63"/>
    <mergeCell ref="C40:D40"/>
    <mergeCell ref="C47:D47"/>
    <mergeCell ref="C49:D49"/>
    <mergeCell ref="C88:D88"/>
    <mergeCell ref="C79:D79"/>
    <mergeCell ref="C83:D83"/>
    <mergeCell ref="C60:D60"/>
    <mergeCell ref="C62:D62"/>
    <mergeCell ref="C69:D69"/>
    <mergeCell ref="C71:D71"/>
    <mergeCell ref="C73:D73"/>
    <mergeCell ref="C75:D75"/>
    <mergeCell ref="C65:D65"/>
    <mergeCell ref="C133:D133"/>
    <mergeCell ref="C99:D99"/>
    <mergeCell ref="C101:D101"/>
    <mergeCell ref="C105:D105"/>
    <mergeCell ref="C107:D107"/>
    <mergeCell ref="C109:D109"/>
    <mergeCell ref="C135:D135"/>
    <mergeCell ref="C116:D116"/>
    <mergeCell ref="C118:D118"/>
    <mergeCell ref="C119:D119"/>
    <mergeCell ref="C121:D121"/>
    <mergeCell ref="C123:D123"/>
    <mergeCell ref="C127:D127"/>
    <mergeCell ref="C128:D128"/>
    <mergeCell ref="C132:D132"/>
    <mergeCell ref="C134:D134"/>
    <mergeCell ref="C144:D144"/>
    <mergeCell ref="C136:D136"/>
    <mergeCell ref="C137:D137"/>
    <mergeCell ref="C138:D138"/>
    <mergeCell ref="C139:D139"/>
    <mergeCell ref="C140:D140"/>
    <mergeCell ref="C142:D142"/>
  </mergeCells>
  <phoneticPr fontId="22" type="noConversion"/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</dc:creator>
  <cp:lastModifiedBy>umc051</cp:lastModifiedBy>
  <cp:lastPrinted>2018-04-23T08:08:44Z</cp:lastPrinted>
  <dcterms:created xsi:type="dcterms:W3CDTF">2018-04-19T15:59:43Z</dcterms:created>
  <dcterms:modified xsi:type="dcterms:W3CDTF">2018-04-23T12:37:25Z</dcterms:modified>
</cp:coreProperties>
</file>